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firstSheet="4" activeTab="11"/>
  </bookViews>
  <sheets>
    <sheet name="Приложение 1" sheetId="40" r:id="rId1"/>
    <sheet name="Приложение 2" sheetId="32" r:id="rId2"/>
    <sheet name="Приложение 3" sheetId="36" r:id="rId3"/>
    <sheet name="Приложение 4" sheetId="34" r:id="rId4"/>
    <sheet name="Приложение 5" sheetId="45" r:id="rId5"/>
    <sheet name="Приложение 6" sheetId="46" r:id="rId6"/>
    <sheet name="Приложение 7" sheetId="28" r:id="rId7"/>
    <sheet name="Приложение 8" sheetId="38" r:id="rId8"/>
    <sheet name="Приложение 9" sheetId="29" r:id="rId9"/>
    <sheet name="Приложение 10" sheetId="47" r:id="rId10"/>
    <sheet name="Приложение 11" sheetId="43" r:id="rId11"/>
    <sheet name="Приложение 12" sheetId="44" r:id="rId12"/>
  </sheets>
  <definedNames>
    <definedName name="_xlnm.Print_Area" localSheetId="4">'Приложение 5'!$A$1:$D$283</definedName>
    <definedName name="_xlnm.Print_Area" localSheetId="8">'Приложение 9'!$A$1:$F$173</definedName>
  </definedNames>
  <calcPr calcId="124519"/>
</workbook>
</file>

<file path=xl/calcChain.xml><?xml version="1.0" encoding="utf-8"?>
<calcChain xmlns="http://schemas.openxmlformats.org/spreadsheetml/2006/main">
  <c r="C33" i="32"/>
  <c r="C40"/>
  <c r="E190" i="46" l="1"/>
  <c r="D190"/>
  <c r="E193" l="1"/>
  <c r="E68"/>
  <c r="E64" s="1"/>
  <c r="D68"/>
  <c r="D64" s="1"/>
  <c r="D239" i="45"/>
  <c r="D229"/>
  <c r="F14" i="29"/>
  <c r="F67"/>
  <c r="F163"/>
  <c r="F101"/>
  <c r="F64"/>
  <c r="D262" i="45"/>
  <c r="D85" l="1"/>
  <c r="D69"/>
  <c r="D61"/>
  <c r="D38"/>
  <c r="D25"/>
  <c r="D16"/>
  <c r="C56" i="32"/>
  <c r="C14"/>
  <c r="D276" i="45"/>
  <c r="D15"/>
  <c r="D111"/>
  <c r="D102"/>
  <c r="D95"/>
  <c r="D46"/>
  <c r="D199"/>
  <c r="D198" s="1"/>
  <c r="D64"/>
  <c r="E18" i="46" l="1"/>
  <c r="D18"/>
  <c r="D214"/>
  <c r="E73"/>
  <c r="D73"/>
  <c r="E224"/>
  <c r="D224"/>
  <c r="E106" l="1"/>
  <c r="D106"/>
  <c r="E100"/>
  <c r="D100"/>
  <c r="E88"/>
  <c r="D88"/>
  <c r="E29"/>
  <c r="D29"/>
  <c r="D17"/>
  <c r="E17"/>
  <c r="D24" i="45"/>
  <c r="D90"/>
  <c r="D34" l="1"/>
  <c r="D33" s="1"/>
  <c r="D60"/>
  <c r="D68"/>
  <c r="D80"/>
  <c r="D79" s="1"/>
  <c r="D84"/>
  <c r="D89"/>
  <c r="D107"/>
  <c r="D94" s="1"/>
  <c r="D110"/>
  <c r="D119"/>
  <c r="D118" s="1"/>
  <c r="D123"/>
  <c r="D122" s="1"/>
  <c r="D126"/>
  <c r="D125" s="1"/>
  <c r="D130"/>
  <c r="D129" s="1"/>
  <c r="D128" s="1"/>
  <c r="D136"/>
  <c r="D135" s="1"/>
  <c r="D139"/>
  <c r="D138" s="1"/>
  <c r="D145"/>
  <c r="D144" s="1"/>
  <c r="D148"/>
  <c r="D147" s="1"/>
  <c r="D152"/>
  <c r="D151" s="1"/>
  <c r="D155"/>
  <c r="D154" s="1"/>
  <c r="D159"/>
  <c r="D158" s="1"/>
  <c r="D162"/>
  <c r="D161" s="1"/>
  <c r="D166"/>
  <c r="D165" s="1"/>
  <c r="D169"/>
  <c r="D168" s="1"/>
  <c r="D172"/>
  <c r="D171" s="1"/>
  <c r="D175"/>
  <c r="D178"/>
  <c r="D181"/>
  <c r="D180" s="1"/>
  <c r="D185"/>
  <c r="D184" s="1"/>
  <c r="D189"/>
  <c r="D188" s="1"/>
  <c r="D193"/>
  <c r="D192" s="1"/>
  <c r="D196"/>
  <c r="D195" s="1"/>
  <c r="D203"/>
  <c r="D202" s="1"/>
  <c r="D208"/>
  <c r="D207" s="1"/>
  <c r="D213"/>
  <c r="D212" s="1"/>
  <c r="D218"/>
  <c r="D217" s="1"/>
  <c r="D224"/>
  <c r="D223" s="1"/>
  <c r="D227"/>
  <c r="D226" s="1"/>
  <c r="D231"/>
  <c r="D230" s="1"/>
  <c r="D235"/>
  <c r="D234" s="1"/>
  <c r="D238"/>
  <c r="D245"/>
  <c r="D248"/>
  <c r="D57" i="36"/>
  <c r="D56" s="1"/>
  <c r="C57"/>
  <c r="C56" s="1"/>
  <c r="D85"/>
  <c r="D88"/>
  <c r="C88"/>
  <c r="D72"/>
  <c r="C72"/>
  <c r="D64"/>
  <c r="C64"/>
  <c r="D41"/>
  <c r="C41"/>
  <c r="D35"/>
  <c r="C35"/>
  <c r="D174" i="45" l="1"/>
  <c r="D164" s="1"/>
  <c r="D134"/>
  <c r="D150"/>
  <c r="D143"/>
  <c r="D211"/>
  <c r="D121"/>
  <c r="D37"/>
  <c r="D93"/>
  <c r="D222"/>
  <c r="D201"/>
  <c r="C55" i="32"/>
  <c r="D14" i="45" l="1"/>
  <c r="E93" i="46"/>
  <c r="D93"/>
  <c r="G142" i="47"/>
  <c r="F142"/>
  <c r="G88"/>
  <c r="F88"/>
  <c r="G61"/>
  <c r="F61"/>
  <c r="G58"/>
  <c r="F58"/>
  <c r="G14"/>
  <c r="F14"/>
  <c r="E265" i="46"/>
  <c r="E264" s="1"/>
  <c r="D265"/>
  <c r="D264" s="1"/>
  <c r="E260"/>
  <c r="E259" s="1"/>
  <c r="D260"/>
  <c r="D259" s="1"/>
  <c r="E246"/>
  <c r="D246"/>
  <c r="E232"/>
  <c r="D232"/>
  <c r="E229"/>
  <c r="D229"/>
  <c r="E223"/>
  <c r="E214" s="1"/>
  <c r="D223"/>
  <c r="E220"/>
  <c r="E219" s="1"/>
  <c r="D220"/>
  <c r="D219"/>
  <c r="E216"/>
  <c r="E215" s="1"/>
  <c r="D216"/>
  <c r="D215" s="1"/>
  <c r="E212"/>
  <c r="D212"/>
  <c r="D211" s="1"/>
  <c r="E211"/>
  <c r="E209"/>
  <c r="D209"/>
  <c r="D208" s="1"/>
  <c r="E208"/>
  <c r="E207" s="1"/>
  <c r="E203"/>
  <c r="E202" s="1"/>
  <c r="D203"/>
  <c r="D202" s="1"/>
  <c r="E198"/>
  <c r="E197" s="1"/>
  <c r="E196" s="1"/>
  <c r="D198"/>
  <c r="D197" s="1"/>
  <c r="D193"/>
  <c r="E192"/>
  <c r="D192"/>
  <c r="E188"/>
  <c r="D188"/>
  <c r="E187"/>
  <c r="D187"/>
  <c r="E186"/>
  <c r="D186"/>
  <c r="E184"/>
  <c r="D184"/>
  <c r="E183"/>
  <c r="D183"/>
  <c r="E181"/>
  <c r="D181"/>
  <c r="E180"/>
  <c r="D180"/>
  <c r="E177"/>
  <c r="D177"/>
  <c r="E176"/>
  <c r="D176"/>
  <c r="E173"/>
  <c r="D173"/>
  <c r="D172" s="1"/>
  <c r="E172"/>
  <c r="E169"/>
  <c r="D169"/>
  <c r="E168"/>
  <c r="D168"/>
  <c r="E166"/>
  <c r="D166"/>
  <c r="E163"/>
  <c r="D163"/>
  <c r="E162"/>
  <c r="D162"/>
  <c r="E160"/>
  <c r="D160"/>
  <c r="E159"/>
  <c r="D159"/>
  <c r="E157"/>
  <c r="D157"/>
  <c r="E156"/>
  <c r="D156"/>
  <c r="E153"/>
  <c r="D153"/>
  <c r="D152" s="1"/>
  <c r="E152"/>
  <c r="E150"/>
  <c r="D150"/>
  <c r="E149"/>
  <c r="D149"/>
  <c r="E146"/>
  <c r="E145" s="1"/>
  <c r="D146"/>
  <c r="D145" s="1"/>
  <c r="E143"/>
  <c r="D143"/>
  <c r="E142"/>
  <c r="D142"/>
  <c r="E139"/>
  <c r="E138" s="1"/>
  <c r="D139"/>
  <c r="D138" s="1"/>
  <c r="E136"/>
  <c r="D136"/>
  <c r="D135" s="1"/>
  <c r="E135"/>
  <c r="E130"/>
  <c r="D130"/>
  <c r="E129"/>
  <c r="D129"/>
  <c r="E127"/>
  <c r="D127"/>
  <c r="E126"/>
  <c r="D126"/>
  <c r="E125"/>
  <c r="E121"/>
  <c r="D121"/>
  <c r="E120"/>
  <c r="D120"/>
  <c r="D119" s="1"/>
  <c r="E119"/>
  <c r="E117"/>
  <c r="D117"/>
  <c r="E116"/>
  <c r="D116"/>
  <c r="E114"/>
  <c r="D114"/>
  <c r="E113"/>
  <c r="D113"/>
  <c r="E112"/>
  <c r="D112"/>
  <c r="E110"/>
  <c r="D110"/>
  <c r="E109"/>
  <c r="D109"/>
  <c r="D105"/>
  <c r="E105"/>
  <c r="E102"/>
  <c r="D102"/>
  <c r="E98"/>
  <c r="E92" s="1"/>
  <c r="D98"/>
  <c r="D87"/>
  <c r="E87"/>
  <c r="E83"/>
  <c r="E82" s="1"/>
  <c r="D83"/>
  <c r="D82" s="1"/>
  <c r="E78"/>
  <c r="E77" s="1"/>
  <c r="D78"/>
  <c r="D77" s="1"/>
  <c r="D72"/>
  <c r="E72"/>
  <c r="E65"/>
  <c r="D65"/>
  <c r="E50"/>
  <c r="D50"/>
  <c r="E42"/>
  <c r="D42"/>
  <c r="E38"/>
  <c r="D38"/>
  <c r="E37"/>
  <c r="D37"/>
  <c r="D28"/>
  <c r="E28"/>
  <c r="D281" i="45"/>
  <c r="D280" s="1"/>
  <c r="D275"/>
  <c r="F152" i="47" l="1"/>
  <c r="G152"/>
  <c r="E155" i="46"/>
  <c r="D155"/>
  <c r="E41"/>
  <c r="D125"/>
  <c r="E134"/>
  <c r="E91"/>
  <c r="D92"/>
  <c r="D91" s="1"/>
  <c r="D196"/>
  <c r="E16"/>
  <c r="D41"/>
  <c r="D16"/>
  <c r="E141"/>
  <c r="D244" i="45"/>
  <c r="F173" i="29"/>
  <c r="D228" i="46"/>
  <c r="D141"/>
  <c r="E228"/>
  <c r="D134"/>
  <c r="D207"/>
  <c r="E267" l="1"/>
  <c r="D283" i="45"/>
  <c r="D267" i="46"/>
  <c r="D86" i="36" l="1"/>
  <c r="D83"/>
  <c r="C83"/>
  <c r="C82" s="1"/>
  <c r="D31"/>
  <c r="D28"/>
  <c r="D25"/>
  <c r="D22"/>
  <c r="C104"/>
  <c r="C102"/>
  <c r="C101" s="1"/>
  <c r="C99"/>
  <c r="C97"/>
  <c r="C95"/>
  <c r="C93"/>
  <c r="C90"/>
  <c r="C86"/>
  <c r="C85" s="1"/>
  <c r="C78"/>
  <c r="C77" s="1"/>
  <c r="C69"/>
  <c r="C68" s="1"/>
  <c r="C67" s="1"/>
  <c r="C63"/>
  <c r="C62" s="1"/>
  <c r="C54"/>
  <c r="C51"/>
  <c r="C47"/>
  <c r="C46" s="1"/>
  <c r="C44"/>
  <c r="C43" s="1"/>
  <c r="C39"/>
  <c r="C37"/>
  <c r="C34" s="1"/>
  <c r="C13" s="1"/>
  <c r="C31"/>
  <c r="C28"/>
  <c r="C25"/>
  <c r="C22"/>
  <c r="C21"/>
  <c r="C20" s="1"/>
  <c r="C15"/>
  <c r="C14" s="1"/>
  <c r="D104"/>
  <c r="D102"/>
  <c r="D101" s="1"/>
  <c r="D99"/>
  <c r="D97"/>
  <c r="D92" s="1"/>
  <c r="D95"/>
  <c r="D93"/>
  <c r="D90"/>
  <c r="D82"/>
  <c r="D78"/>
  <c r="D77" s="1"/>
  <c r="D69"/>
  <c r="D68" s="1"/>
  <c r="D67" s="1"/>
  <c r="D63"/>
  <c r="D62" s="1"/>
  <c r="D54"/>
  <c r="D51"/>
  <c r="D47"/>
  <c r="D46" s="1"/>
  <c r="D44"/>
  <c r="D43" s="1"/>
  <c r="D39"/>
  <c r="D37"/>
  <c r="D34" s="1"/>
  <c r="D13" s="1"/>
  <c r="D21"/>
  <c r="D20" s="1"/>
  <c r="D15"/>
  <c r="D14" s="1"/>
  <c r="C106" i="32"/>
  <c r="C104"/>
  <c r="C103" s="1"/>
  <c r="C101"/>
  <c r="C99"/>
  <c r="C97"/>
  <c r="C95"/>
  <c r="C92"/>
  <c r="C90"/>
  <c r="C88"/>
  <c r="C85"/>
  <c r="C83"/>
  <c r="C82" s="1"/>
  <c r="C78"/>
  <c r="C77" s="1"/>
  <c r="C71"/>
  <c r="C68"/>
  <c r="C67" s="1"/>
  <c r="C66" s="1"/>
  <c r="C63"/>
  <c r="C62" s="1"/>
  <c r="C61" s="1"/>
  <c r="C53"/>
  <c r="C50"/>
  <c r="C49" s="1"/>
  <c r="C46"/>
  <c r="C45" s="1"/>
  <c r="C43"/>
  <c r="C42" s="1"/>
  <c r="C38"/>
  <c r="C36"/>
  <c r="C34"/>
  <c r="C30"/>
  <c r="C27"/>
  <c r="C24"/>
  <c r="C21"/>
  <c r="C20"/>
  <c r="C19" s="1"/>
  <c r="C13"/>
  <c r="C12" l="1"/>
  <c r="C94"/>
  <c r="C87"/>
  <c r="C48"/>
  <c r="C92" i="36"/>
  <c r="C81" s="1"/>
  <c r="C80" s="1"/>
  <c r="C50"/>
  <c r="C49" s="1"/>
  <c r="D50"/>
  <c r="D49" s="1"/>
  <c r="C81" i="32" l="1"/>
  <c r="C80" s="1"/>
  <c r="C108" s="1"/>
  <c r="D81" i="36"/>
  <c r="D80" s="1"/>
  <c r="D106" s="1"/>
  <c r="C106"/>
  <c r="C46" i="38" l="1"/>
  <c r="C42"/>
  <c r="C39"/>
  <c r="C33"/>
  <c r="C29"/>
  <c r="C25"/>
  <c r="C21"/>
  <c r="C12"/>
  <c r="D46"/>
  <c r="C45" i="28"/>
  <c r="C49" i="38" l="1"/>
  <c r="D42" l="1"/>
  <c r="D39"/>
  <c r="D33"/>
  <c r="D29"/>
  <c r="D25"/>
  <c r="D21"/>
  <c r="D12"/>
  <c r="D49" l="1"/>
  <c r="E25" i="34" l="1"/>
  <c r="E24" s="1"/>
  <c r="E23" s="1"/>
  <c r="D25"/>
  <c r="D24" s="1"/>
  <c r="D23" s="1"/>
  <c r="C25"/>
  <c r="C24" s="1"/>
  <c r="C23" s="1"/>
  <c r="E20"/>
  <c r="E19" s="1"/>
  <c r="E18" s="1"/>
  <c r="D20"/>
  <c r="D19" s="1"/>
  <c r="D18" s="1"/>
  <c r="C20"/>
  <c r="C19" s="1"/>
  <c r="C18" s="1"/>
  <c r="E16" l="1"/>
  <c r="E14" s="1"/>
  <c r="D16"/>
  <c r="D14" s="1"/>
  <c r="C16"/>
  <c r="C14" s="1"/>
  <c r="C20" i="28" l="1"/>
  <c r="C28" l="1"/>
  <c r="C32" l="1"/>
  <c r="C24" l="1"/>
  <c r="C41"/>
  <c r="C11"/>
  <c r="C38"/>
  <c r="C48" l="1"/>
</calcChain>
</file>

<file path=xl/sharedStrings.xml><?xml version="1.0" encoding="utf-8"?>
<sst xmlns="http://schemas.openxmlformats.org/spreadsheetml/2006/main" count="2777" uniqueCount="881">
  <si>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</si>
  <si>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</si>
  <si>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</si>
  <si>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</si>
  <si>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</si>
  <si>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</si>
  <si>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</si>
  <si>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</si>
  <si>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</si>
  <si>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</si>
  <si>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</si>
  <si>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</si>
  <si>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</si>
  <si>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</si>
  <si>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</si>
  <si>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</si>
  <si>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</si>
  <si>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</si>
  <si>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</si>
  <si>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</si>
  <si>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</si>
  <si>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</si>
  <si>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</si>
  <si>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</si>
  <si>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</si>
  <si>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</si>
  <si>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</si>
  <si>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</si>
  <si>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</si>
  <si>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</si>
  <si>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</si>
  <si>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</si>
  <si>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</si>
  <si>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</si>
  <si>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</si>
  <si>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</si>
  <si>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</si>
  <si>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</si>
  <si>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</si>
  <si>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</si>
  <si>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</si>
  <si>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</si>
  <si>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</si>
  <si>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</si>
  <si>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</si>
  <si>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</si>
  <si>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</si>
  <si>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</si>
  <si>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</si>
  <si>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</si>
  <si>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</si>
  <si>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</si>
  <si>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</si>
  <si>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</si>
  <si>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</si>
  <si>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</si>
  <si>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</si>
  <si>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</si>
  <si>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</si>
  <si>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</si>
  <si>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</si>
  <si>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</si>
  <si>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</si>
  <si>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</si>
  <si>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</si>
  <si>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</si>
  <si>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</si>
  <si>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</si>
  <si>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</si>
  <si>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</si>
  <si>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</si>
  <si>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</si>
  <si>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</si>
  <si>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</si>
  <si>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</si>
  <si>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</si>
  <si>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</si>
  <si>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</si>
  <si>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</si>
  <si>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</si>
  <si>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</si>
  <si>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</si>
  <si>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</si>
  <si>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</si>
  <si>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</si>
  <si>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</si>
  <si>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</si>
  <si>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</si>
  <si>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</si>
  <si>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</si>
  <si>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</si>
  <si>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</si>
  <si>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</si>
  <si>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</si>
  <si>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</si>
  <si>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</si>
  <si>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</si>
  <si>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</si>
  <si>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</si>
  <si>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</si>
  <si>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</si>
  <si>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</si>
  <si>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</si>
  <si>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</si>
  <si>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</si>
  <si>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</si>
  <si>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</si>
  <si>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</si>
  <si>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</si>
  <si>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</si>
  <si>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</si>
  <si>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</si>
  <si>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</si>
  <si>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</si>
  <si>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</si>
  <si>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</si>
  <si>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</si>
  <si>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</si>
  <si>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</si>
  <si>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</si>
  <si>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</si>
  <si>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</si>
  <si>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</si>
  <si>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</si>
  <si>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</si>
  <si>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</si>
  <si>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</si>
  <si>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</si>
  <si>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</si>
  <si>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</si>
  <si>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</si>
  <si>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</si>
  <si>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</si>
  <si>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</si>
  <si>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</si>
  <si>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</si>
  <si>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</si>
  <si>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</si>
  <si>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</si>
  <si>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</si>
  <si>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</si>
  <si>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</si>
  <si>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</si>
  <si>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</si>
  <si>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</si>
  <si>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</si>
  <si>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</si>
  <si>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</si>
  <si>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</si>
  <si>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</si>
  <si>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«Обеспечение жильем молодых семей»</t>
  </si>
  <si>
    <t>1003</t>
  </si>
  <si>
    <t>Социальное обеспечение населения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</si>
  <si>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</si>
  <si>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</si>
  <si>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</si>
  <si>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</si>
  <si>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</si>
  <si>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</si>
  <si>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</si>
  <si>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</si>
  <si>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</si>
  <si>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</si>
  <si>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</si>
  <si>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</si>
  <si>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</si>
  <si>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</si>
  <si>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</si>
  <si>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</si>
  <si>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</si>
  <si>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</si>
  <si>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</si>
  <si>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</si>
  <si>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</si>
  <si>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</si>
  <si>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</si>
  <si>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</si>
  <si>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</si>
  <si>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</si>
  <si>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</si>
  <si>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</si>
  <si>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</si>
  <si>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</si>
  <si>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</si>
  <si>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</si>
  <si>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</si>
  <si>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</si>
  <si>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</si>
  <si>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</si>
  <si>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</si>
  <si>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</si>
  <si>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</si>
  <si>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</si>
  <si>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</si>
  <si>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</si>
  <si>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</si>
  <si>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</si>
  <si>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</si>
  <si>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</si>
  <si>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</si>
  <si>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</si>
  <si>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</si>
  <si>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</si>
  <si>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</si>
  <si>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</si>
  <si>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</si>
  <si>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</si>
  <si>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</si>
  <si>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</si>
  <si>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</si>
  <si>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</si>
  <si>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</si>
  <si>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</si>
  <si>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</si>
  <si>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</si>
  <si>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</si>
  <si>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</si>
  <si>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</si>
  <si>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</si>
  <si>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</si>
  <si>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</si>
  <si>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</si>
  <si>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</si>
  <si>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</si>
  <si>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</si>
  <si>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</si>
  <si>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</si>
  <si>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</si>
  <si>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</si>
  <si>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</si>
  <si>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</si>
  <si>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</si>
  <si>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</si>
  <si>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</si>
  <si>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</si>
  <si>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</si>
  <si>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</si>
  <si>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</si>
  <si>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</si>
  <si>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</si>
  <si>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</si>
  <si>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</si>
  <si>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</si>
  <si>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</si>
  <si>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</si>
  <si>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</si>
  <si>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</si>
  <si>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</si>
  <si>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</si>
  <si>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</si>
  <si>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</si>
  <si>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</si>
  <si>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</si>
  <si>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</si>
  <si>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</si>
  <si>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</si>
  <si>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</si>
  <si>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</si>
  <si>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</si>
  <si>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</si>
  <si>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</si>
  <si>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</si>
  <si>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</si>
  <si>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</si>
  <si>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</si>
  <si>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</si>
  <si>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</si>
  <si>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</si>
  <si>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</si>
  <si>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</si>
  <si>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</si>
  <si>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</si>
  <si>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</si>
  <si>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</si>
  <si>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</si>
  <si>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</si>
  <si>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</si>
  <si>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</si>
  <si>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</si>
  <si>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</si>
  <si>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 xml:space="preserve">от ___________г. № _____ </t>
  </si>
  <si>
    <t>Плановый период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</si>
  <si>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</si>
  <si>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</si>
  <si>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</si>
  <si>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</si>
  <si>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</si>
  <si>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</si>
  <si>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</si>
  <si>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от ____________ №_____</t>
  </si>
  <si>
    <t>от ____________г. № _____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</si>
  <si>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</si>
  <si>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</si>
  <si>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от ___________ №______</t>
  </si>
  <si>
    <t>Приложение 1</t>
  </si>
  <si>
    <t xml:space="preserve">Нормативы распределения доходов между бюджетом Тейковского муниципального района и бюджетами поселений </t>
  </si>
  <si>
    <t>(в процентах)</t>
  </si>
  <si>
    <t xml:space="preserve">Код бюджетной классификации доходов бюджетов Российской Федерации </t>
  </si>
  <si>
    <t>Наименование дохода</t>
  </si>
  <si>
    <t>Бюджет муниципа-льного района</t>
  </si>
  <si>
    <t>Бюджеты поселений</t>
  </si>
  <si>
    <t>000 1 09 07013 05 0000 110</t>
  </si>
  <si>
    <t xml:space="preserve">  Налог на рекламу, мобилизуемый на территориях муниципального района</t>
  </si>
  <si>
    <t>000 1 09 07033 05 0000 110</t>
  </si>
  <si>
    <t xml:space="preserve"> 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</si>
  <si>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000 1 09 07053 05 0000 110</t>
  </si>
  <si>
    <t>Прочие местные налоги и сборы, мобилизуемые на территориях муниципальных районов</t>
  </si>
  <si>
    <t>000 1 13 01995 05 0000 130</t>
  </si>
  <si>
    <t>000 1 17 05050 05 0000 180</t>
  </si>
  <si>
    <t>000 1 17 01050 05 0000 180</t>
  </si>
  <si>
    <t>Невыясненные поступления, зачисляемые в бюджеты муниципальных районов</t>
  </si>
  <si>
    <t>от _____________ № _____</t>
  </si>
  <si>
    <t>Приложение 4</t>
  </si>
  <si>
    <t>040 1 11 05035 05 0000 120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</si>
  <si>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</si>
  <si>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182 1 05 02010 02 0000 110</t>
  </si>
  <si>
    <t>182 1 05 04020 02 0000 110</t>
  </si>
  <si>
    <t>182 1 05 03010 01 0000 110</t>
  </si>
  <si>
    <t>Приложение 6</t>
  </si>
  <si>
    <t>Программа муниципальных внутренних заимствований Тейковского муниципального района на 2014 год и на плановый период</t>
  </si>
  <si>
    <t xml:space="preserve">Вид долгового обязательства                   </t>
  </si>
  <si>
    <t xml:space="preserve">Кредиты кредитных организаций                                   </t>
  </si>
  <si>
    <t>Привлечение</t>
  </si>
  <si>
    <t xml:space="preserve">Погашение                                                </t>
  </si>
  <si>
    <t xml:space="preserve">Общий объем заимствований,  направляемых  на  покрытие  дефицита бюджета                                                         </t>
  </si>
  <si>
    <t xml:space="preserve">Общий объем заимствований, направляемых на погашение долга      </t>
  </si>
  <si>
    <t>от ___________№ ______</t>
  </si>
  <si>
    <t xml:space="preserve">                 к решению Совета</t>
  </si>
  <si>
    <t xml:space="preserve">                 Тейковского</t>
  </si>
  <si>
    <t xml:space="preserve">                 муниципального района</t>
  </si>
  <si>
    <t>ПРОГРАММА</t>
  </si>
  <si>
    <t>№ п/п</t>
  </si>
  <si>
    <t>Цель гарантирования</t>
  </si>
  <si>
    <t>Наименование  принципала</t>
  </si>
  <si>
    <t xml:space="preserve">Наличие права регрессного требования </t>
  </si>
  <si>
    <t>Про-верка  финансового состояния принципала</t>
  </si>
  <si>
    <t xml:space="preserve">Иные условия  предоставления  муниципальных гарантий </t>
  </si>
  <si>
    <t xml:space="preserve">Исполнение муниципальных  гарантий  Тейковского муниципального района      </t>
  </si>
  <si>
    <t>За счет  источников  внутреннего  финансирования дефицита бюджета муниципального района</t>
  </si>
  <si>
    <t xml:space="preserve">             от _____________г. № ____</t>
  </si>
  <si>
    <t>Приложение 10</t>
  </si>
  <si>
    <t>Приложение 8</t>
  </si>
  <si>
    <t>Приложение 3</t>
  </si>
  <si>
    <t>от ___________ г. № _____</t>
  </si>
  <si>
    <t>Дотации бюджетам муниципальных районов на поддержку мер по обеспечению сбалансированности бюджетов</t>
  </si>
  <si>
    <t>040 1110501305 0000 120</t>
  </si>
  <si>
    <t>Дотации бюджетам на поддержку мер по обеспечению сбалансированности бюджетов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</si>
  <si>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</si>
  <si>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</si>
  <si>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</si>
  <si>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</si>
  <si>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</si>
  <si>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</si>
  <si>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</si>
  <si>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</si>
  <si>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</si>
  <si>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</si>
  <si>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 xml:space="preserve">  ДОХОДЫ ОТ ОКАЗАНИЯ ПЛАТНЫХ УСЛУГ И КОМПЕНСАЦИИ ЗАТРАТ ГОСУДАРСТВА</t>
  </si>
  <si>
    <t>040 2 02 35120 05 0000 150</t>
  </si>
  <si>
    <t>040 2 02 39999 05 0000 150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</si>
  <si>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</si>
  <si>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Обеспечение функций отдела образования администрации Тейковского муниципального района  (Иные бюджетные ассигнования)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</si>
  <si>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</si>
  <si>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Непрограммные направления деятельности органов местного самоуправления Тейковского муниципального района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</si>
  <si>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</si>
  <si>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</si>
  <si>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Основное мероприятие "Государственная поддержка граждан в сфере ипотечного жилищного кредитования"</t>
  </si>
  <si>
    <t>1101</t>
  </si>
  <si>
    <t xml:space="preserve">Сумма гарантирования                                                                                     (руб.) </t>
  </si>
  <si>
    <t xml:space="preserve">Объем бюджетных ассигнований на исполнение гарантий по возможным гарантийным случаям по годам  (руб.)     </t>
  </si>
  <si>
    <t>от ____________г. № ______</t>
  </si>
  <si>
    <t xml:space="preserve">           (руб.)</t>
  </si>
  <si>
    <t>Физическая культура</t>
  </si>
  <si>
    <t xml:space="preserve">Физическая культура 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</si>
  <si>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</si>
  <si>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</si>
  <si>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</si>
  <si>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</si>
  <si>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</si>
  <si>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</si>
  <si>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</si>
  <si>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</si>
  <si>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</si>
  <si>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</si>
  <si>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</si>
  <si>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</si>
  <si>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</si>
  <si>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</si>
  <si>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</si>
  <si>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</si>
  <si>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</si>
  <si>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</si>
  <si>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</si>
  <si>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</si>
  <si>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</si>
  <si>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</si>
  <si>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</si>
  <si>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</si>
  <si>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</si>
  <si>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</si>
  <si>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</si>
  <si>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</si>
  <si>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</si>
  <si>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</si>
  <si>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</si>
  <si>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</si>
  <si>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</si>
  <si>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</si>
  <si>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</si>
  <si>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</si>
  <si>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</si>
  <si>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</si>
  <si>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</si>
  <si>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</si>
  <si>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</si>
  <si>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</si>
  <si>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</si>
  <si>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</si>
  <si>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</si>
  <si>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</si>
  <si>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</si>
  <si>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</si>
  <si>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</si>
  <si>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</si>
  <si>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</si>
  <si>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</si>
  <si>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</si>
  <si>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</si>
  <si>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</si>
  <si>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</si>
  <si>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</si>
  <si>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</si>
  <si>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</si>
  <si>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040 202 3002405 0000 150</t>
  </si>
  <si>
    <t>000 202 3002400 0000 150</t>
  </si>
  <si>
    <t>от ___________ №_____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</si>
  <si>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</si>
  <si>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</si>
  <si>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</si>
  <si>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</si>
  <si>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</si>
  <si>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</si>
  <si>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</si>
  <si>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</si>
  <si>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</si>
  <si>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</si>
  <si>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</si>
  <si>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</si>
  <si>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</si>
  <si>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</si>
  <si>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</si>
  <si>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</si>
  <si>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</si>
  <si>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</si>
  <si>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</si>
  <si>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</si>
  <si>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</si>
  <si>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</si>
  <si>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</si>
  <si>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</si>
  <si>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</si>
  <si>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</si>
  <si>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</si>
  <si>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</si>
  <si>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</si>
  <si>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</si>
  <si>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</si>
  <si>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</si>
  <si>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</si>
  <si>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</si>
  <si>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040 2 02 45303 05 0000 150</t>
  </si>
  <si>
    <t>2023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</si>
  <si>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</si>
  <si>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</si>
  <si>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</si>
  <si>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</si>
  <si>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</si>
  <si>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</si>
  <si>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</si>
  <si>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</si>
  <si>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</si>
  <si>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 xml:space="preserve">Подпрограмма «Повышение качества жизни детей - сирот Тейковского муниципального района»
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</si>
  <si>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детей.»</t>
  </si>
  <si>
    <t>2600000000</t>
  </si>
  <si>
    <t>2610000000</t>
  </si>
  <si>
    <t>2610100000</t>
  </si>
  <si>
    <t>2620000000</t>
  </si>
  <si>
    <t>2620100000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</si>
  <si>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</si>
  <si>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</si>
  <si>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Основное мероприятие «Поддержка субъектов малого и среднего предпринимательства»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</si>
  <si>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 (Иные бюджетные ассигнования)</t>
  </si>
  <si>
    <t xml:space="preserve">Субсидирование части затрат субъектов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</si>
  <si>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 xml:space="preserve">Оказание имущественной поддержки субъектов малого и среднего предпринимательства (Иные бюджетные ассигнования)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</si>
  <si>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</si>
  <si>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</si>
  <si>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</si>
  <si>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</si>
  <si>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</si>
  <si>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</si>
  <si>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</si>
  <si>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</si>
  <si>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</si>
  <si>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</si>
  <si>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</si>
  <si>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</si>
  <si>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</si>
  <si>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</si>
  <si>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</si>
  <si>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</si>
  <si>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</si>
  <si>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 xml:space="preserve">Подпрограмма «Обеспечение жильем молодых семей в Тейковском муниципальном районе»
</t>
  </si>
  <si>
    <t>2810000000</t>
  </si>
  <si>
    <t>2810100000</t>
  </si>
  <si>
    <t>2810107040</t>
  </si>
  <si>
    <t>2840000000</t>
  </si>
  <si>
    <t>2840100000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</si>
  <si>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</si>
  <si>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</si>
  <si>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</si>
  <si>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</si>
  <si>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</si>
  <si>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</si>
  <si>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</si>
  <si>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</si>
  <si>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</si>
  <si>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</si>
  <si>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</si>
  <si>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</si>
  <si>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</si>
  <si>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</si>
  <si>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</si>
  <si>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района"</t>
  </si>
  <si>
    <t>2840107050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</si>
  <si>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</si>
  <si>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</si>
  <si>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</si>
  <si>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</si>
  <si>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</si>
  <si>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</si>
  <si>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</si>
  <si>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</si>
  <si>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</si>
  <si>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</si>
  <si>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28А0120550</t>
  </si>
  <si>
    <t>2900000000</t>
  </si>
  <si>
    <t>2910000000</t>
  </si>
  <si>
    <t>2910100000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</si>
  <si>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</si>
  <si>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</si>
  <si>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</si>
  <si>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</si>
  <si>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</si>
  <si>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</si>
  <si>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</si>
  <si>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</si>
  <si>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</si>
  <si>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</si>
  <si>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</si>
  <si>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</si>
  <si>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</si>
  <si>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</si>
  <si>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</si>
  <si>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</si>
  <si>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</si>
  <si>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</si>
  <si>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</si>
  <si>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</si>
  <si>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</si>
  <si>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</si>
  <si>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</si>
  <si>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</si>
  <si>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</si>
  <si>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</si>
  <si>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</si>
  <si>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</si>
  <si>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</si>
  <si>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3310120660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</si>
  <si>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</si>
  <si>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</si>
  <si>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</si>
  <si>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</si>
  <si>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</si>
  <si>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</si>
  <si>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</si>
  <si>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</si>
  <si>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</si>
  <si>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</si>
  <si>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</si>
  <si>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</si>
  <si>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</si>
  <si>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t>2110100010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</si>
  <si>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</si>
  <si>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</si>
  <si>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</si>
  <si>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</si>
  <si>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</si>
  <si>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211Е151690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</si>
  <si>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</si>
  <si>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</si>
  <si>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</si>
  <si>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</si>
  <si>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</si>
  <si>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</si>
  <si>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</si>
  <si>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</si>
  <si>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</si>
  <si>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</si>
  <si>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</si>
  <si>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</si>
  <si>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</si>
  <si>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</si>
  <si>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</si>
  <si>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</si>
  <si>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</si>
  <si>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</si>
  <si>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</si>
  <si>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</si>
  <si>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</si>
  <si>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</si>
  <si>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</si>
  <si>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>2140253031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</si>
  <si>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</si>
  <si>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</si>
  <si>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</si>
  <si>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</si>
  <si>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</si>
  <si>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</si>
  <si>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</si>
  <si>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</si>
  <si>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</si>
  <si>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</si>
  <si>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</si>
  <si>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</si>
  <si>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</si>
  <si>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</si>
  <si>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</si>
  <si>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</si>
  <si>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</si>
  <si>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</si>
  <si>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</si>
  <si>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</si>
  <si>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</si>
  <si>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</si>
  <si>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</si>
  <si>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</si>
  <si>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</si>
  <si>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</si>
  <si>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</si>
  <si>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</si>
  <si>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</si>
  <si>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</si>
  <si>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2210400000</t>
  </si>
  <si>
    <t>2220000000</t>
  </si>
  <si>
    <t>2220100000</t>
  </si>
  <si>
    <t>2220100210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</si>
  <si>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</si>
  <si>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</si>
  <si>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</si>
  <si>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</si>
  <si>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Ежемесячные муниципальные компенсации молодым специалистам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</si>
  <si>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Единовременные муниципальные компенсации молодым специалистам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</si>
  <si>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</si>
  <si>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</si>
  <si>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</si>
  <si>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</si>
  <si>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</si>
  <si>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</si>
  <si>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</si>
  <si>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</si>
  <si>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</si>
  <si>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 xml:space="preserve">Подпрограмма «Повышение качества жизни граждан пожилого возраста Тейковского униципального района»
</t>
  </si>
  <si>
    <t>26201R0820</t>
  </si>
  <si>
    <t>2710120400</t>
  </si>
  <si>
    <t>2720120410</t>
  </si>
  <si>
    <t>27201S0510</t>
  </si>
  <si>
    <t xml:space="preserve">Разработка проектов планировки  (Закупка товаров, работ и услуг для обеспечения государственных (муниципальных) нужд) 
</t>
  </si>
  <si>
    <t xml:space="preserve">Комплексные кадастровые работы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</si>
  <si>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</si>
  <si>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</si>
  <si>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</si>
  <si>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</si>
  <si>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</si>
  <si>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</si>
  <si>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</si>
  <si>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</si>
  <si>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</si>
  <si>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</si>
  <si>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</si>
  <si>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</si>
  <si>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</si>
  <si>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</si>
  <si>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</si>
  <si>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</si>
  <si>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</si>
  <si>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 xml:space="preserve">Основное мероприятие "Совершенствование системы патриотического воспитания детей и молодежи"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</si>
  <si>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</si>
  <si>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</si>
  <si>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</si>
  <si>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</si>
  <si>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</si>
  <si>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>2023 г.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</si>
  <si>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</si>
  <si>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</si>
  <si>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</si>
  <si>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</si>
  <si>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</si>
  <si>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2210400200</t>
  </si>
  <si>
    <t>2320100410</t>
  </si>
  <si>
    <t>2410160010</t>
  </si>
  <si>
    <t>2410160020</t>
  </si>
  <si>
    <t>2410160030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</si>
  <si>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</si>
  <si>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</si>
  <si>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</si>
  <si>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</si>
  <si>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</si>
  <si>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</si>
  <si>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</si>
  <si>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</si>
  <si>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2860120560</t>
  </si>
  <si>
    <t>2870120570</t>
  </si>
  <si>
    <t>2880120580</t>
  </si>
  <si>
    <t>2880120590</t>
  </si>
  <si>
    <t>2890120600</t>
  </si>
  <si>
    <t>2910120700</t>
  </si>
  <si>
    <t>2910120710</t>
  </si>
  <si>
    <t>2920120750</t>
  </si>
  <si>
    <t>2920120760</t>
  </si>
  <si>
    <t>3110120800</t>
  </si>
  <si>
    <t>3110120810</t>
  </si>
  <si>
    <t>3110120820</t>
  </si>
  <si>
    <t>3120120850</t>
  </si>
  <si>
    <t>3120120860</t>
  </si>
  <si>
    <t>3120120870</t>
  </si>
  <si>
    <t>3210100700</t>
  </si>
  <si>
    <t>3210100740</t>
  </si>
  <si>
    <t>3310100810</t>
  </si>
  <si>
    <t>3320100820</t>
  </si>
  <si>
    <t>3320100830</t>
  </si>
  <si>
    <t>3330100850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</si>
  <si>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</si>
  <si>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</si>
  <si>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</si>
  <si>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Муниципальная программа «Управление муниципальным имуществом Тейковского муниципального района»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</si>
  <si>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</si>
  <si>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</si>
  <si>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</si>
  <si>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</si>
  <si>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</si>
  <si>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</si>
  <si>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>Региональный проект "Современная школа"</t>
  </si>
  <si>
    <t>211Е100000</t>
  </si>
  <si>
    <t xml:space="preserve">   бюджета Тейковского муниципального района по кодам классификации доходов бюджетов на 2022 год</t>
  </si>
  <si>
    <t>Утверждено по бюджету на 2022г.</t>
  </si>
  <si>
    <t>000 1 05 01010 01 0000 110</t>
  </si>
  <si>
    <t>Налог, взимаемый с налогоплательщиков, выбравших в качестве объекта налогообложения доходы</t>
  </si>
  <si>
    <t>000 2022530400 0000 150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</si>
  <si>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</si>
  <si>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</si>
  <si>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</si>
  <si>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2022 год и плановый период 2023 - 2024 г.г.</t>
  </si>
  <si>
    <t xml:space="preserve">   бюджета Тейковского муниципального района по кодам классификации доходов бюджетов на плановый период 2023 - 2024 годов</t>
  </si>
  <si>
    <t>2024 год</t>
  </si>
  <si>
    <t xml:space="preserve">бюджета Тейковского муниципального района на 2022 год                                             </t>
  </si>
  <si>
    <t>и плановый период 2023 - 2024 г.г.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</si>
  <si>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</si>
  <si>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</si>
  <si>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</si>
  <si>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</si>
  <si>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</si>
  <si>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</si>
  <si>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</si>
  <si>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</si>
  <si>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</si>
  <si>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 xml:space="preserve">  Плата за размещение отходов производства </t>
  </si>
  <si>
    <t>048 1120104201 0000 120</t>
  </si>
  <si>
    <t xml:space="preserve">  Плата за размещение твердых коммунальных отходов 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</si>
  <si>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2022 год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</si>
  <si>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плановый период 2023 - 2024 годов</t>
  </si>
  <si>
    <t>2024 г.</t>
  </si>
  <si>
    <t>бюджета Тейковского муниципального района на 2022 год по разделам и подразделам функциональной классификации расходов Российской Федерации</t>
  </si>
  <si>
    <t>бюджета Тейковского муниципального района на плановый период 2023 - 2024 годов по разделам и подразделам функциональной классификации расходов Российской Федерации</t>
  </si>
  <si>
    <t xml:space="preserve">района на 2022 год </t>
  </si>
  <si>
    <t>Утверждено по бюджету на 2022 год</t>
  </si>
  <si>
    <t>района на плановый период 2023 - 2024 годов</t>
  </si>
  <si>
    <t>муниципального района на 2022 год и плановый период 2023 - 2024 г.г.</t>
  </si>
  <si>
    <t>МУНИЦИПАЛЬНЫХ ГАРАНТИЙ ТЕЙКОВСКОГО МУНИЦИПАЛЬНОГО РАЙОНА В ВАЛЮТЕ РОССИЙСКОЙ ФЕДЕРАЦИИ НА 2022 ГОД</t>
  </si>
  <si>
    <t>И ПЛАНОВЫЙ ПЕРИОД 2023 - 2024 ГОДОВ</t>
  </si>
  <si>
    <t>1.1. Перечень подлежащих предоставлению муниципальных гарантий Тейковского муниципального раойна в 2022 - 2024 годах</t>
  </si>
  <si>
    <t>1.2. Общий объем бюджетных ассигнований, предусмотренных на исполнение муниципальных гарантий Тейковского муниципального района по возможным гарантийным случаям, в 2022 году и плановом периоде 2023 - 2024 годов</t>
  </si>
  <si>
    <t>211E400000</t>
  </si>
  <si>
    <t>211Е452100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</si>
  <si>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 </t>
  </si>
  <si>
    <t xml:space="preserve">Региональный проект "Цифровая образовательная среда" </t>
  </si>
  <si>
    <t xml:space="preserve"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 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</si>
  <si>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 </t>
  </si>
  <si>
    <t>21201L3041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</si>
  <si>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</si>
  <si>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</si>
  <si>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</si>
  <si>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</si>
  <si>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Организация целевой подготовки педагогов для работы в муниципальных образовательных организациях Тейковского муниципального района (Социальное обеспечение и иные выплаты населению)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</si>
  <si>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(Социальное обеспечение и иные выплаты населению)</t>
  </si>
  <si>
    <t xml:space="preserve">Разработка проектов планировки  территорий (Закупка товаров, работ и услуг для обеспечения государственных (муниципальных) нужд) 
</t>
  </si>
  <si>
    <t>2910220710</t>
  </si>
  <si>
    <t>Основное мероприятие «Комплексные кадастровые работы»</t>
  </si>
  <si>
    <t>2920200000</t>
  </si>
  <si>
    <t>2920220750</t>
  </si>
  <si>
    <t xml:space="preserve">Региональный проект "Современная школа" </t>
  </si>
  <si>
    <t>Региональный проект "Цифровая образовательная среда"</t>
  </si>
  <si>
    <t>Обеспечение образовательных организаций материально-технической базой для внедрения цифровой образовательной среды</t>
  </si>
  <si>
    <t xml:space="preserve">Оказание имущественной поддержки субъектов малого и среднего предпринимательства  (Закупка товаров, работ и услуг для обеспечения государственных (муниципальных) нужд) </t>
  </si>
  <si>
    <t>2410120200</t>
  </si>
  <si>
    <t xml:space="preserve"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 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</si>
  <si>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</si>
  <si>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</si>
  <si>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r>
  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 </t>
    </r>
    <r>
      <rPr>
        <b/>
        <i/>
        <sz val="10"/>
        <color rgb="FF000000"/>
        <rFont val="Times New Roman"/>
        <family val="1"/>
        <charset val="204"/>
      </rPr>
      <t>(</t>
    </r>
    <r>
      <rPr>
        <i/>
        <sz val="10"/>
        <color theme="1"/>
        <rFont val="Times New Roman"/>
        <family val="1"/>
        <charset val="204"/>
      </rPr>
      <t>в ред. решения Совета Тейковского муниципального района от 26.02.2021 № 6/4)</t>
    </r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</si>
  <si>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</si>
  <si>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(Закупка товаров, работ и услуг для обеспечения государственных (муниципальных) нужд) 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</si>
  <si>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</si>
  <si>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выплате компенсации части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</si>
  <si>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Основное мероприятие «Развитие общего образования»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</si>
  <si>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</si>
  <si>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</si>
  <si>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</si>
  <si>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</si>
  <si>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</si>
  <si>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</si>
  <si>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</si>
  <si>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</si>
  <si>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</si>
  <si>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</si>
  <si>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2160181440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</si>
  <si>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</si>
  <si>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2160181420</t>
  </si>
  <si>
    <t>2160102181</t>
  </si>
  <si>
    <t>2160102182</t>
  </si>
  <si>
    <t>2210302181</t>
  </si>
  <si>
    <t>2210302182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</si>
  <si>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</si>
  <si>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22201S1430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</si>
  <si>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</si>
  <si>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2220181430</t>
  </si>
  <si>
    <t>2220102181</t>
  </si>
  <si>
    <t>2220102182</t>
  </si>
  <si>
    <t>Субсидии ресурсоснабжающим организациям, расположенным на территории Тейковского муниципального района, на возмещение недополученных доходов между нормативным и фактическим потреблением тепловой энергии для многоквартирных и жилых домов (Иные бюджетные ассигнования)</t>
  </si>
  <si>
    <t>2870160240</t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</si>
  <si>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</si>
  <si>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28Б0000000</t>
  </si>
  <si>
    <t>Основное мероприятие "Переселение граждан из аварийного жилищного фонда "</t>
  </si>
  <si>
    <t>28Б0100000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</si>
  <si>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</si>
  <si>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28Б0120650</t>
  </si>
  <si>
    <t xml:space="preserve"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 </t>
  </si>
  <si>
    <t>3220100000</t>
  </si>
  <si>
    <t>3220100740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</si>
  <si>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</si>
  <si>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составлению, изменению и дополнению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</si>
  <si>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Ремонт дорог в рамках иных непрограммных мероприятий 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</si>
  <si>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</si>
  <si>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</si>
  <si>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4290000630</t>
  </si>
  <si>
    <t>182 1 05 01010 01 0000 110</t>
  </si>
  <si>
    <t xml:space="preserve">Налог, взимаемый в связи с применением упрощенной системы налогообложения </t>
  </si>
  <si>
    <t>000 1 05 01000 00 0000 110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</si>
  <si>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«Планировка территории и проведение комплексных кадастровых работ на территории  Тейковского муниципального района»</t>
    </r>
  </si>
  <si>
    <t xml:space="preserve">Подпрограмма «Проведение комплексных кадастровых работ на территории Тейковского муниципального района»
</t>
  </si>
  <si>
    <t>Основное мероприятие «Разработка проектов планировки и межевания территории для проведения комплексных кадастровых работ»</t>
  </si>
  <si>
    <t xml:space="preserve">Разработка проектов планировки территорий (Закупка товаров, работ и услуг для обеспечения государственных (муниципальных) нужд) 
</t>
  </si>
  <si>
    <t xml:space="preserve">Разработка проектов планировки территории (Закупка товаров, работ и услуг для обеспечения государственных (муниципальных) нужд) 
</t>
  </si>
  <si>
    <t xml:space="preserve">                 Приложение 12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</si>
  <si>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</si>
  <si>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Дотации бюджетам муниципальных районов на выравнивание  бюджетной обеспеченности из бюджета субъекта Российской Федерации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</si>
  <si>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</si>
  <si>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</si>
  <si>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</si>
  <si>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</si>
  <si>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 xml:space="preserve">Осуществление полномочий по составлению, изменению и дополнению списков кандидатов в присяжные заседатели федеральных судов общей юрисдикции в Российской Федерации  </t>
  </si>
  <si>
    <t xml:space="preserve">Осуществление полномочий по составлению, изменению и дополнению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</si>
  <si>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Бюджетные кредиты из других бюджетов бюджетной системы Российской Федерации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</si>
</sst>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1" fillId="0" borderId="16">
      <alignment horizontal="left" wrapText="1" indent="2"/>
    </xf>
    <xf numFmtId="49" fontId="21" fillId="0" borderId="17">
      <alignment horizontal="center"/>
    </xf>
    <xf numFmtId="0" fontId="21" fillId="0" borderId="16">
      <alignment horizontal="left" wrapText="1" indent="2"/>
    </xf>
    <xf numFmtId="49" fontId="21" fillId="0" borderId="17">
      <alignment horizontal="center"/>
    </xf>
    <xf numFmtId="4" fontId="23" fillId="3" borderId="18">
      <alignment horizontal="right" vertical="top" shrinkToFit="1"/>
    </xf>
  </cellStyleXfs>
  <cellXfs count="39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justify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/>
    <xf numFmtId="0" fontId="18" fillId="0" borderId="0" xfId="0" applyFont="1" applyAlignment="1">
      <alignment horizontal="left" indent="15"/>
    </xf>
    <xf numFmtId="0" fontId="3" fillId="0" borderId="0" xfId="0" applyFont="1" applyAlignment="1">
      <alignment horizontal="justify"/>
    </xf>
    <xf numFmtId="0" fontId="2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0" fontId="4" fillId="0" borderId="2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4" fontId="24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4" fontId="2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7" fillId="0" borderId="0" xfId="0" applyFont="1" applyAlignment="1">
      <alignment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wrapText="1"/>
    </xf>
    <xf numFmtId="4" fontId="24" fillId="2" borderId="1" xfId="5" applyNumberFormat="1" applyFont="1" applyFill="1" applyBorder="1" applyAlignment="1" applyProtection="1">
      <alignment horizontal="center" vertical="top" shrinkToFi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49" fontId="27" fillId="0" borderId="1" xfId="0" applyNumberFormat="1" applyFont="1" applyBorder="1" applyAlignment="1">
      <alignment horizontal="center" vertical="top"/>
    </xf>
    <xf numFmtId="0" fontId="27" fillId="0" borderId="0" xfId="0" applyNumberFormat="1" applyFont="1" applyAlignment="1">
      <alignment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/>
    </xf>
    <xf numFmtId="0" fontId="4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wrapText="1" shrinkToFit="1"/>
    </xf>
    <xf numFmtId="49" fontId="8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/>
    <xf numFmtId="0" fontId="12" fillId="0" borderId="0" xfId="0" applyFont="1" applyFill="1"/>
    <xf numFmtId="0" fontId="8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1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24" fillId="0" borderId="1" xfId="0" applyNumberFormat="1" applyFont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4" fontId="8" fillId="0" borderId="1" xfId="0" applyNumberFormat="1" applyFont="1" applyBorder="1" applyAlignment="1">
      <alignment horizontal="center" vertical="top" wrapText="1"/>
    </xf>
    <xf numFmtId="11" fontId="8" fillId="0" borderId="1" xfId="0" applyNumberFormat="1" applyFont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Border="1" applyAlignment="1">
      <alignment horizontal="center" vertical="top"/>
    </xf>
    <xf numFmtId="4" fontId="6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4" xfId="0" applyNumberFormat="1" applyFont="1" applyFill="1" applyBorder="1" applyAlignment="1">
      <alignment horizontal="center" vertical="top"/>
    </xf>
    <xf numFmtId="4" fontId="7" fillId="0" borderId="4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wrapText="1"/>
    </xf>
    <xf numFmtId="49" fontId="4" fillId="2" borderId="13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6" fillId="0" borderId="1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" fontId="2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5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" fontId="24" fillId="2" borderId="1" xfId="5" applyNumberFormat="1" applyFont="1" applyFill="1" applyBorder="1" applyAlignment="1" applyProtection="1">
      <alignment horizontal="center" vertical="top" shrinkToFi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4" fontId="24" fillId="2" borderId="2" xfId="5" applyNumberFormat="1" applyFont="1" applyFill="1" applyBorder="1" applyAlignment="1" applyProtection="1">
      <alignment horizontal="center" vertical="top" shrinkToFit="1"/>
    </xf>
    <xf numFmtId="4" fontId="24" fillId="2" borderId="3" xfId="5" applyNumberFormat="1" applyFont="1" applyFill="1" applyBorder="1" applyAlignment="1" applyProtection="1">
      <alignment horizontal="center" vertical="top" shrinkToFi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4" fontId="24" fillId="0" borderId="1" xfId="0" applyNumberFormat="1" applyFont="1" applyBorder="1" applyAlignment="1">
      <alignment horizontal="center" vertical="top" wrapText="1"/>
    </xf>
    <xf numFmtId="4" fontId="24" fillId="0" borderId="2" xfId="0" applyNumberFormat="1" applyFont="1" applyBorder="1" applyAlignment="1">
      <alignment horizontal="center" vertical="top" wrapText="1"/>
    </xf>
    <xf numFmtId="4" fontId="24" fillId="0" borderId="3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2" fontId="2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2" fillId="0" borderId="6" xfId="0" applyFont="1" applyFill="1" applyBorder="1" applyAlignment="1">
      <alignment horizontal="right" wrapText="1"/>
    </xf>
    <xf numFmtId="0" fontId="15" fillId="0" borderId="6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view="pageBreakPreview" zoomScaleSheetLayoutView="100" workbookViewId="0">
      <selection activeCell="H17" sqref="H17"/>
    </sheetView>
  </sheetViews>
  <sheetFormatPr defaultRowHeight="15"/>
  <cols>
    <col min="1" max="1" width="7.28515625" customWidth="1"/>
    <col min="2" max="2" width="14.7109375" customWidth="1"/>
    <col min="3" max="3" width="40.28515625" customWidth="1"/>
    <col min="4" max="4" width="12.5703125" customWidth="1"/>
    <col min="5" max="5" width="11.85546875" customWidth="1"/>
    <col min="6" max="6" width="9.140625" customWidth="1"/>
    <col min="7" max="7" width="10.42578125" customWidth="1"/>
  </cols>
  <sheetData>
    <row r="1" spans="1:15" ht="15.75">
      <c r="C1" s="284" t="s">
        <v>294</v>
      </c>
      <c r="D1" s="284"/>
      <c r="E1" s="284"/>
    </row>
    <row r="2" spans="1:15" ht="15.75">
      <c r="C2" s="284" t="s">
        <v>0</v>
      </c>
      <c r="D2" s="284"/>
      <c r="E2" s="284"/>
    </row>
    <row r="3" spans="1:15" ht="15.75">
      <c r="D3" s="284" t="s">
        <v>1</v>
      </c>
      <c r="E3" s="284"/>
    </row>
    <row r="4" spans="1:15" ht="15.75">
      <c r="C4" s="284" t="s">
        <v>2</v>
      </c>
      <c r="D4" s="284"/>
      <c r="E4" s="284"/>
    </row>
    <row r="5" spans="1:15" ht="15.75">
      <c r="C5" s="284" t="s">
        <v>311</v>
      </c>
      <c r="D5" s="284"/>
      <c r="E5" s="284"/>
    </row>
    <row r="6" spans="1:15" ht="15.75">
      <c r="D6" s="1"/>
      <c r="E6" s="1"/>
    </row>
    <row r="7" spans="1:15" s="61" customFormat="1" ht="41.25" customHeight="1">
      <c r="A7" s="283" t="s">
        <v>295</v>
      </c>
      <c r="B7" s="283"/>
      <c r="C7" s="283"/>
      <c r="D7" s="283"/>
      <c r="E7" s="283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1:15" ht="15.75" hidden="1" customHeight="1">
      <c r="A8" s="283"/>
      <c r="B8" s="283"/>
      <c r="C8" s="283"/>
      <c r="D8" s="283"/>
      <c r="E8" s="283"/>
    </row>
    <row r="9" spans="1:15" ht="16.5">
      <c r="C9" s="62" t="s">
        <v>761</v>
      </c>
      <c r="D9" s="53"/>
      <c r="E9" s="53"/>
    </row>
    <row r="10" spans="1:15" ht="15.75">
      <c r="D10" s="286" t="s">
        <v>296</v>
      </c>
      <c r="E10" s="286"/>
    </row>
    <row r="11" spans="1:15" ht="40.5" customHeight="1">
      <c r="A11" s="287" t="s">
        <v>297</v>
      </c>
      <c r="B11" s="288"/>
      <c r="C11" s="291" t="s">
        <v>298</v>
      </c>
      <c r="D11" s="293" t="s">
        <v>299</v>
      </c>
      <c r="E11" s="295" t="s">
        <v>300</v>
      </c>
    </row>
    <row r="12" spans="1:15" ht="45" customHeight="1">
      <c r="A12" s="289"/>
      <c r="B12" s="290"/>
      <c r="C12" s="292"/>
      <c r="D12" s="294"/>
      <c r="E12" s="295"/>
    </row>
    <row r="13" spans="1:15">
      <c r="A13" s="296">
        <v>1</v>
      </c>
      <c r="B13" s="297"/>
      <c r="C13" s="54">
        <v>2</v>
      </c>
      <c r="D13" s="54">
        <v>3</v>
      </c>
      <c r="E13" s="54">
        <v>4</v>
      </c>
    </row>
    <row r="14" spans="1:15" ht="25.5">
      <c r="A14" s="285" t="s">
        <v>301</v>
      </c>
      <c r="B14" s="285"/>
      <c r="C14" s="4" t="s">
        <v>302</v>
      </c>
      <c r="D14" s="111">
        <v>100</v>
      </c>
      <c r="E14" s="111">
        <v>0</v>
      </c>
    </row>
    <row r="15" spans="1:15" ht="76.5">
      <c r="A15" s="285" t="s">
        <v>303</v>
      </c>
      <c r="B15" s="285"/>
      <c r="C15" s="4" t="s">
        <v>304</v>
      </c>
      <c r="D15" s="111">
        <v>100</v>
      </c>
      <c r="E15" s="111">
        <v>0</v>
      </c>
    </row>
    <row r="16" spans="1:15" ht="27.75" customHeight="1">
      <c r="A16" s="285" t="s">
        <v>305</v>
      </c>
      <c r="B16" s="285"/>
      <c r="C16" s="4" t="s">
        <v>306</v>
      </c>
      <c r="D16" s="111">
        <v>100</v>
      </c>
      <c r="E16" s="111">
        <v>0</v>
      </c>
    </row>
    <row r="17" spans="1:5" ht="38.25">
      <c r="A17" s="285" t="s">
        <v>307</v>
      </c>
      <c r="B17" s="285"/>
      <c r="C17" s="3" t="s">
        <v>228</v>
      </c>
      <c r="D17" s="111">
        <v>100</v>
      </c>
      <c r="E17" s="111">
        <v>0</v>
      </c>
    </row>
    <row r="18" spans="1:5" ht="25.5">
      <c r="A18" s="285" t="s">
        <v>308</v>
      </c>
      <c r="B18" s="285"/>
      <c r="C18" s="3" t="s">
        <v>240</v>
      </c>
      <c r="D18" s="111">
        <v>100</v>
      </c>
      <c r="E18" s="111">
        <v>0</v>
      </c>
    </row>
    <row r="19" spans="1:5" ht="25.5">
      <c r="A19" s="285" t="s">
        <v>309</v>
      </c>
      <c r="B19" s="285"/>
      <c r="C19" s="4" t="s">
        <v>310</v>
      </c>
      <c r="D19" s="111">
        <v>100</v>
      </c>
      <c r="E19" s="111">
        <v>0</v>
      </c>
    </row>
  </sheetData>
  <mergeCells count="18">
    <mergeCell ref="A19:B19"/>
    <mergeCell ref="D10:E10"/>
    <mergeCell ref="A11:B12"/>
    <mergeCell ref="C11:C12"/>
    <mergeCell ref="D11:D12"/>
    <mergeCell ref="E11:E12"/>
    <mergeCell ref="A13:B13"/>
    <mergeCell ref="A14:B14"/>
    <mergeCell ref="A15:B15"/>
    <mergeCell ref="A16:B16"/>
    <mergeCell ref="A17:B17"/>
    <mergeCell ref="A18:B18"/>
    <mergeCell ref="A7:E8"/>
    <mergeCell ref="C1:E1"/>
    <mergeCell ref="C2:E2"/>
    <mergeCell ref="D3:E3"/>
    <mergeCell ref="C4:E4"/>
    <mergeCell ref="C5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54"/>
  <sheetViews>
    <sheetView view="pageBreakPreview" zoomScale="106" zoomScaleSheetLayoutView="106" workbookViewId="0">
      <selection activeCell="A103" sqref="A103"/>
    </sheetView>
  </sheetViews>
  <sheetFormatPr defaultRowHeight="15"/>
  <cols>
    <col min="1" max="1" width="62" customWidth="1"/>
    <col min="2" max="2" width="4" customWidth="1"/>
    <col min="3" max="3" width="4.85546875" customWidth="1"/>
    <col min="4" max="4" width="10.85546875" customWidth="1"/>
    <col min="5" max="5" width="4.28515625" customWidth="1"/>
    <col min="6" max="6" width="15.5703125" customWidth="1"/>
    <col min="7" max="7" width="16" customWidth="1"/>
  </cols>
  <sheetData>
    <row r="1" spans="1:7" ht="15.75" customHeight="1">
      <c r="D1" s="286" t="s">
        <v>340</v>
      </c>
      <c r="E1" s="286"/>
      <c r="F1" s="286"/>
      <c r="G1" s="286"/>
    </row>
    <row r="2" spans="1:7" ht="15.75" customHeight="1">
      <c r="D2" s="286" t="s">
        <v>0</v>
      </c>
      <c r="E2" s="286"/>
      <c r="F2" s="286"/>
      <c r="G2" s="286"/>
    </row>
    <row r="3" spans="1:7" ht="15.75" customHeight="1">
      <c r="D3" s="286" t="s">
        <v>1</v>
      </c>
      <c r="E3" s="286"/>
      <c r="F3" s="286"/>
      <c r="G3" s="286"/>
    </row>
    <row r="4" spans="1:7" ht="18.75" customHeight="1">
      <c r="A4" s="2"/>
      <c r="D4" s="286" t="s">
        <v>2</v>
      </c>
      <c r="E4" s="286"/>
      <c r="F4" s="286"/>
      <c r="G4" s="286"/>
    </row>
    <row r="5" spans="1:7" ht="18.75" customHeight="1">
      <c r="A5" s="2"/>
      <c r="C5" s="286" t="s">
        <v>290</v>
      </c>
      <c r="D5" s="286"/>
      <c r="E5" s="286"/>
      <c r="F5" s="286"/>
      <c r="G5" s="286"/>
    </row>
    <row r="6" spans="1:7" ht="18.75">
      <c r="A6" s="2"/>
    </row>
    <row r="7" spans="1:7" ht="15" customHeight="1">
      <c r="A7" s="303" t="s">
        <v>68</v>
      </c>
      <c r="B7" s="303"/>
      <c r="C7" s="303"/>
      <c r="D7" s="303"/>
      <c r="E7" s="303"/>
      <c r="F7" s="303"/>
      <c r="G7" s="303"/>
    </row>
    <row r="8" spans="1:7" ht="15" customHeight="1">
      <c r="A8" s="303" t="s">
        <v>785</v>
      </c>
      <c r="B8" s="303"/>
      <c r="C8" s="303"/>
      <c r="D8" s="303"/>
      <c r="E8" s="303"/>
      <c r="F8" s="303"/>
      <c r="G8" s="303"/>
    </row>
    <row r="9" spans="1:7" ht="15.75">
      <c r="A9" s="153"/>
    </row>
    <row r="10" spans="1:7" ht="15.75" customHeight="1">
      <c r="A10" s="122"/>
      <c r="B10" s="123"/>
      <c r="C10" s="123"/>
      <c r="D10" s="123"/>
      <c r="E10" s="363" t="s">
        <v>347</v>
      </c>
      <c r="F10" s="363"/>
      <c r="G10" s="363"/>
    </row>
    <row r="11" spans="1:7" ht="15" customHeight="1">
      <c r="A11" s="360"/>
      <c r="B11" s="360" t="s">
        <v>71</v>
      </c>
      <c r="C11" s="360" t="s">
        <v>62</v>
      </c>
      <c r="D11" s="359" t="s">
        <v>10</v>
      </c>
      <c r="E11" s="359" t="s">
        <v>63</v>
      </c>
      <c r="F11" s="364" t="s">
        <v>281</v>
      </c>
      <c r="G11" s="365"/>
    </row>
    <row r="12" spans="1:7" ht="15" customHeight="1">
      <c r="A12" s="360"/>
      <c r="B12" s="360"/>
      <c r="C12" s="360"/>
      <c r="D12" s="359"/>
      <c r="E12" s="359"/>
      <c r="F12" s="361" t="s">
        <v>701</v>
      </c>
      <c r="G12" s="361" t="s">
        <v>780</v>
      </c>
    </row>
    <row r="13" spans="1:7" ht="15" customHeight="1">
      <c r="A13" s="360"/>
      <c r="B13" s="360"/>
      <c r="C13" s="360"/>
      <c r="D13" s="359"/>
      <c r="E13" s="359"/>
      <c r="F13" s="362"/>
      <c r="G13" s="362"/>
    </row>
    <row r="14" spans="1:7" ht="15.75">
      <c r="A14" s="124" t="s">
        <v>64</v>
      </c>
      <c r="B14" s="78" t="s">
        <v>66</v>
      </c>
      <c r="C14" s="125"/>
      <c r="D14" s="126"/>
      <c r="E14" s="126"/>
      <c r="F14" s="113">
        <f>SUM(F15:F57)</f>
        <v>39120648.079999998</v>
      </c>
      <c r="G14" s="113">
        <f>SUM(G15:G57)</f>
        <v>35761876.049999997</v>
      </c>
    </row>
    <row r="15" spans="1:7" ht="66" customHeight="1">
      <c r="A15" s="172" t="s">
        <v>108</v>
      </c>
      <c r="B15" s="161" t="s">
        <v>66</v>
      </c>
      <c r="C15" s="161" t="s">
        <v>75</v>
      </c>
      <c r="D15" s="171">
        <v>4190000250</v>
      </c>
      <c r="E15" s="168">
        <v>100</v>
      </c>
      <c r="F15" s="137">
        <v>1575776</v>
      </c>
      <c r="G15" s="114">
        <v>1575776</v>
      </c>
    </row>
    <row r="16" spans="1:7" ht="66.75" customHeight="1">
      <c r="A16" s="73" t="s">
        <v>746</v>
      </c>
      <c r="B16" s="161" t="s">
        <v>66</v>
      </c>
      <c r="C16" s="161" t="s">
        <v>42</v>
      </c>
      <c r="D16" s="170" t="s">
        <v>741</v>
      </c>
      <c r="E16" s="168">
        <v>100</v>
      </c>
      <c r="F16" s="137">
        <v>362675</v>
      </c>
      <c r="G16" s="114">
        <v>362675</v>
      </c>
    </row>
    <row r="17" spans="1:7" ht="53.25" customHeight="1">
      <c r="A17" s="166" t="s">
        <v>109</v>
      </c>
      <c r="B17" s="161" t="s">
        <v>66</v>
      </c>
      <c r="C17" s="161" t="s">
        <v>42</v>
      </c>
      <c r="D17" s="171">
        <v>4190000280</v>
      </c>
      <c r="E17" s="168">
        <v>100</v>
      </c>
      <c r="F17" s="137">
        <v>15625145.300000001</v>
      </c>
      <c r="G17" s="137">
        <v>15625145.300000001</v>
      </c>
    </row>
    <row r="18" spans="1:7" ht="38.25">
      <c r="A18" s="166" t="s">
        <v>140</v>
      </c>
      <c r="B18" s="161" t="s">
        <v>66</v>
      </c>
      <c r="C18" s="161" t="s">
        <v>42</v>
      </c>
      <c r="D18" s="171">
        <v>4190000280</v>
      </c>
      <c r="E18" s="168">
        <v>200</v>
      </c>
      <c r="F18" s="137">
        <v>1456206.5</v>
      </c>
      <c r="G18" s="137">
        <v>1456206.5</v>
      </c>
    </row>
    <row r="19" spans="1:7" ht="25.5">
      <c r="A19" s="166" t="s">
        <v>110</v>
      </c>
      <c r="B19" s="161" t="s">
        <v>66</v>
      </c>
      <c r="C19" s="161" t="s">
        <v>42</v>
      </c>
      <c r="D19" s="171">
        <v>4190000280</v>
      </c>
      <c r="E19" s="168">
        <v>800</v>
      </c>
      <c r="F19" s="137">
        <v>25400</v>
      </c>
      <c r="G19" s="114">
        <v>25400</v>
      </c>
    </row>
    <row r="20" spans="1:7" ht="48" customHeight="1">
      <c r="A20" s="97" t="s">
        <v>431</v>
      </c>
      <c r="B20" s="161" t="s">
        <v>66</v>
      </c>
      <c r="C20" s="161" t="s">
        <v>73</v>
      </c>
      <c r="D20" s="29">
        <v>4490051200</v>
      </c>
      <c r="E20" s="74">
        <v>200</v>
      </c>
      <c r="F20" s="114">
        <v>602.03</v>
      </c>
      <c r="G20" s="251"/>
    </row>
    <row r="21" spans="1:7" ht="39">
      <c r="A21" s="169" t="s">
        <v>540</v>
      </c>
      <c r="B21" s="161" t="s">
        <v>66</v>
      </c>
      <c r="C21" s="161" t="s">
        <v>45</v>
      </c>
      <c r="D21" s="170" t="s">
        <v>724</v>
      </c>
      <c r="E21" s="174">
        <v>200</v>
      </c>
      <c r="F21" s="137">
        <v>100000</v>
      </c>
      <c r="G21" s="114">
        <v>100000</v>
      </c>
    </row>
    <row r="22" spans="1:7" ht="51">
      <c r="A22" s="166" t="s">
        <v>554</v>
      </c>
      <c r="B22" s="161" t="s">
        <v>66</v>
      </c>
      <c r="C22" s="161" t="s">
        <v>45</v>
      </c>
      <c r="D22" s="167" t="s">
        <v>729</v>
      </c>
      <c r="E22" s="168">
        <v>200</v>
      </c>
      <c r="F22" s="137">
        <v>400000</v>
      </c>
      <c r="G22" s="114">
        <v>400000</v>
      </c>
    </row>
    <row r="23" spans="1:7" ht="26.25" customHeight="1">
      <c r="A23" s="177" t="s">
        <v>555</v>
      </c>
      <c r="B23" s="161" t="s">
        <v>66</v>
      </c>
      <c r="C23" s="161" t="s">
        <v>45</v>
      </c>
      <c r="D23" s="170" t="s">
        <v>730</v>
      </c>
      <c r="E23" s="168">
        <v>200</v>
      </c>
      <c r="F23" s="137">
        <v>100000</v>
      </c>
      <c r="G23" s="114">
        <v>100000</v>
      </c>
    </row>
    <row r="24" spans="1:7" ht="39">
      <c r="A24" s="169" t="s">
        <v>556</v>
      </c>
      <c r="B24" s="161" t="s">
        <v>66</v>
      </c>
      <c r="C24" s="161" t="s">
        <v>45</v>
      </c>
      <c r="D24" s="167" t="s">
        <v>731</v>
      </c>
      <c r="E24" s="168">
        <v>200</v>
      </c>
      <c r="F24" s="137">
        <v>1200000</v>
      </c>
      <c r="G24" s="251"/>
    </row>
    <row r="25" spans="1:7" ht="40.5" customHeight="1">
      <c r="A25" s="176" t="s">
        <v>563</v>
      </c>
      <c r="B25" s="161" t="s">
        <v>66</v>
      </c>
      <c r="C25" s="161" t="s">
        <v>45</v>
      </c>
      <c r="D25" s="167" t="s">
        <v>735</v>
      </c>
      <c r="E25" s="168">
        <v>200</v>
      </c>
      <c r="F25" s="137">
        <v>40000</v>
      </c>
      <c r="G25" s="114">
        <v>40000</v>
      </c>
    </row>
    <row r="26" spans="1:7" ht="38.25">
      <c r="A26" s="176" t="s">
        <v>567</v>
      </c>
      <c r="B26" s="161" t="s">
        <v>66</v>
      </c>
      <c r="C26" s="161" t="s">
        <v>45</v>
      </c>
      <c r="D26" s="167" t="s">
        <v>736</v>
      </c>
      <c r="E26" s="168">
        <v>200</v>
      </c>
      <c r="F26" s="137">
        <v>10000</v>
      </c>
      <c r="G26" s="114">
        <v>10000</v>
      </c>
    </row>
    <row r="27" spans="1:7" ht="42" customHeight="1">
      <c r="A27" s="169" t="s">
        <v>575</v>
      </c>
      <c r="B27" s="161" t="s">
        <v>66</v>
      </c>
      <c r="C27" s="161" t="s">
        <v>45</v>
      </c>
      <c r="D27" s="167" t="s">
        <v>737</v>
      </c>
      <c r="E27" s="168">
        <v>200</v>
      </c>
      <c r="F27" s="137">
        <v>700000</v>
      </c>
      <c r="G27" s="114">
        <v>700000</v>
      </c>
    </row>
    <row r="28" spans="1:7" ht="54" customHeight="1">
      <c r="A28" s="176" t="s">
        <v>576</v>
      </c>
      <c r="B28" s="161" t="s">
        <v>66</v>
      </c>
      <c r="C28" s="161" t="s">
        <v>45</v>
      </c>
      <c r="D28" s="167" t="s">
        <v>577</v>
      </c>
      <c r="E28" s="168">
        <v>200</v>
      </c>
      <c r="F28" s="137">
        <v>100000</v>
      </c>
      <c r="G28" s="114">
        <v>100000</v>
      </c>
    </row>
    <row r="29" spans="1:7" ht="52.5" customHeight="1">
      <c r="A29" s="169" t="s">
        <v>581</v>
      </c>
      <c r="B29" s="161" t="s">
        <v>66</v>
      </c>
      <c r="C29" s="161" t="s">
        <v>45</v>
      </c>
      <c r="D29" s="167" t="s">
        <v>738</v>
      </c>
      <c r="E29" s="168">
        <v>200</v>
      </c>
      <c r="F29" s="137">
        <v>50000</v>
      </c>
      <c r="G29" s="114">
        <v>50000</v>
      </c>
    </row>
    <row r="30" spans="1:7" ht="42" customHeight="1">
      <c r="A30" s="169" t="s">
        <v>138</v>
      </c>
      <c r="B30" s="161" t="s">
        <v>66</v>
      </c>
      <c r="C30" s="161" t="s">
        <v>45</v>
      </c>
      <c r="D30" s="170" t="s">
        <v>739</v>
      </c>
      <c r="E30" s="168">
        <v>200</v>
      </c>
      <c r="F30" s="137">
        <v>350000</v>
      </c>
      <c r="G30" s="114">
        <v>350000</v>
      </c>
    </row>
    <row r="31" spans="1:7" ht="41.25" customHeight="1">
      <c r="A31" s="30" t="s">
        <v>146</v>
      </c>
      <c r="B31" s="161" t="s">
        <v>66</v>
      </c>
      <c r="C31" s="161" t="s">
        <v>45</v>
      </c>
      <c r="D31" s="29">
        <v>4390080350</v>
      </c>
      <c r="E31" s="163">
        <v>200</v>
      </c>
      <c r="F31" s="114">
        <v>6268.8</v>
      </c>
      <c r="G31" s="114">
        <v>6268.8</v>
      </c>
    </row>
    <row r="32" spans="1:7" ht="51">
      <c r="A32" s="30" t="s">
        <v>144</v>
      </c>
      <c r="B32" s="161" t="s">
        <v>66</v>
      </c>
      <c r="C32" s="271" t="s">
        <v>860</v>
      </c>
      <c r="D32" s="29">
        <v>4290020150</v>
      </c>
      <c r="E32" s="163">
        <v>200</v>
      </c>
      <c r="F32" s="114">
        <v>1286000</v>
      </c>
      <c r="G32" s="114"/>
    </row>
    <row r="33" spans="1:7" ht="63.75">
      <c r="A33" s="32" t="s">
        <v>857</v>
      </c>
      <c r="B33" s="161" t="s">
        <v>66</v>
      </c>
      <c r="C33" s="161" t="s">
        <v>48</v>
      </c>
      <c r="D33" s="29">
        <v>4390080370</v>
      </c>
      <c r="E33" s="163">
        <v>200</v>
      </c>
      <c r="F33" s="114">
        <v>11314.45</v>
      </c>
      <c r="G33" s="114">
        <v>11314.45</v>
      </c>
    </row>
    <row r="34" spans="1:7" ht="52.5" customHeight="1">
      <c r="A34" s="175" t="s">
        <v>499</v>
      </c>
      <c r="B34" s="161" t="s">
        <v>66</v>
      </c>
      <c r="C34" s="161" t="s">
        <v>49</v>
      </c>
      <c r="D34" s="170" t="s">
        <v>673</v>
      </c>
      <c r="E34" s="168">
        <v>200</v>
      </c>
      <c r="F34" s="137">
        <v>2303000</v>
      </c>
      <c r="G34" s="114">
        <v>2303000</v>
      </c>
    </row>
    <row r="35" spans="1:7" ht="64.5">
      <c r="A35" s="175" t="s">
        <v>503</v>
      </c>
      <c r="B35" s="161" t="s">
        <v>66</v>
      </c>
      <c r="C35" s="161" t="s">
        <v>49</v>
      </c>
      <c r="D35" s="170" t="s">
        <v>674</v>
      </c>
      <c r="E35" s="168">
        <v>200</v>
      </c>
      <c r="F35" s="137">
        <v>5002550</v>
      </c>
      <c r="G35" s="137">
        <v>5152380</v>
      </c>
    </row>
    <row r="36" spans="1:7" ht="68.25" customHeight="1">
      <c r="A36" s="196" t="s">
        <v>748</v>
      </c>
      <c r="B36" s="161" t="s">
        <v>66</v>
      </c>
      <c r="C36" s="161" t="s">
        <v>49</v>
      </c>
      <c r="D36" s="170" t="s">
        <v>675</v>
      </c>
      <c r="E36" s="168">
        <v>200</v>
      </c>
      <c r="F36" s="137"/>
      <c r="G36" s="251"/>
    </row>
    <row r="37" spans="1:7" ht="51.75">
      <c r="A37" s="169" t="s">
        <v>508</v>
      </c>
      <c r="B37" s="161" t="s">
        <v>66</v>
      </c>
      <c r="C37" s="161" t="s">
        <v>49</v>
      </c>
      <c r="D37" s="170" t="s">
        <v>714</v>
      </c>
      <c r="E37" s="168">
        <v>200</v>
      </c>
      <c r="F37" s="137">
        <v>35000</v>
      </c>
      <c r="G37" s="114">
        <v>35000</v>
      </c>
    </row>
    <row r="38" spans="1:7" ht="90">
      <c r="A38" s="169" t="s">
        <v>699</v>
      </c>
      <c r="B38" s="228" t="s">
        <v>66</v>
      </c>
      <c r="C38" s="228" t="s">
        <v>49</v>
      </c>
      <c r="D38" s="170" t="s">
        <v>715</v>
      </c>
      <c r="E38" s="168">
        <v>200</v>
      </c>
      <c r="F38" s="137">
        <v>250000</v>
      </c>
      <c r="G38" s="114">
        <v>250000</v>
      </c>
    </row>
    <row r="39" spans="1:7" ht="26.25">
      <c r="A39" s="249" t="s">
        <v>493</v>
      </c>
      <c r="B39" s="228" t="s">
        <v>66</v>
      </c>
      <c r="C39" s="228" t="s">
        <v>50</v>
      </c>
      <c r="D39" s="224">
        <v>2410120200</v>
      </c>
      <c r="E39" s="224">
        <v>800</v>
      </c>
      <c r="F39" s="137">
        <v>30000</v>
      </c>
      <c r="G39" s="114">
        <v>30000</v>
      </c>
    </row>
    <row r="40" spans="1:7" ht="29.25" customHeight="1">
      <c r="A40" s="166" t="s">
        <v>870</v>
      </c>
      <c r="B40" s="228" t="s">
        <v>66</v>
      </c>
      <c r="C40" s="228" t="s">
        <v>50</v>
      </c>
      <c r="D40" s="170" t="s">
        <v>725</v>
      </c>
      <c r="E40" s="168">
        <v>200</v>
      </c>
      <c r="F40" s="137">
        <v>550000</v>
      </c>
      <c r="G40" s="114">
        <v>550000</v>
      </c>
    </row>
    <row r="41" spans="1:7" ht="30" customHeight="1">
      <c r="A41" s="166" t="s">
        <v>677</v>
      </c>
      <c r="B41" s="161" t="s">
        <v>66</v>
      </c>
      <c r="C41" s="161" t="s">
        <v>50</v>
      </c>
      <c r="D41" s="167" t="s">
        <v>726</v>
      </c>
      <c r="E41" s="168">
        <v>200</v>
      </c>
      <c r="F41" s="137">
        <v>150000</v>
      </c>
      <c r="G41" s="114">
        <v>150000</v>
      </c>
    </row>
    <row r="42" spans="1:7" ht="43.5" customHeight="1">
      <c r="A42" s="169" t="s">
        <v>686</v>
      </c>
      <c r="B42" s="161" t="s">
        <v>66</v>
      </c>
      <c r="C42" s="161" t="s">
        <v>50</v>
      </c>
      <c r="D42" s="167" t="s">
        <v>732</v>
      </c>
      <c r="E42" s="168">
        <v>200</v>
      </c>
      <c r="F42" s="137">
        <v>550000</v>
      </c>
      <c r="G42" s="114">
        <v>550000</v>
      </c>
    </row>
    <row r="43" spans="1:7" ht="39">
      <c r="A43" s="169" t="s">
        <v>687</v>
      </c>
      <c r="B43" s="161" t="s">
        <v>66</v>
      </c>
      <c r="C43" s="161" t="s">
        <v>50</v>
      </c>
      <c r="D43" s="167" t="s">
        <v>733</v>
      </c>
      <c r="E43" s="168">
        <v>200</v>
      </c>
      <c r="F43" s="137">
        <v>250000</v>
      </c>
      <c r="G43" s="114">
        <v>250000</v>
      </c>
    </row>
    <row r="44" spans="1:7" ht="55.5" customHeight="1">
      <c r="A44" s="169" t="s">
        <v>688</v>
      </c>
      <c r="B44" s="161" t="s">
        <v>66</v>
      </c>
      <c r="C44" s="161" t="s">
        <v>50</v>
      </c>
      <c r="D44" s="167" t="s">
        <v>734</v>
      </c>
      <c r="E44" s="168">
        <v>200</v>
      </c>
      <c r="F44" s="137">
        <v>75000</v>
      </c>
      <c r="G44" s="114">
        <v>75000</v>
      </c>
    </row>
    <row r="45" spans="1:7" ht="42" customHeight="1">
      <c r="A45" s="90" t="s">
        <v>158</v>
      </c>
      <c r="B45" s="161" t="s">
        <v>66</v>
      </c>
      <c r="C45" s="161" t="s">
        <v>50</v>
      </c>
      <c r="D45" s="96">
        <v>4290020180</v>
      </c>
      <c r="E45" s="96">
        <v>200</v>
      </c>
      <c r="F45" s="116">
        <v>200000</v>
      </c>
      <c r="G45" s="116"/>
    </row>
    <row r="46" spans="1:7" ht="39">
      <c r="A46" s="169" t="s">
        <v>537</v>
      </c>
      <c r="B46" s="161" t="s">
        <v>66</v>
      </c>
      <c r="C46" s="161" t="s">
        <v>172</v>
      </c>
      <c r="D46" s="170" t="s">
        <v>716</v>
      </c>
      <c r="E46" s="174">
        <v>200</v>
      </c>
      <c r="F46" s="137">
        <v>879900</v>
      </c>
      <c r="G46" s="114">
        <v>879900</v>
      </c>
    </row>
    <row r="47" spans="1:7" ht="40.5" customHeight="1">
      <c r="A47" s="169" t="s">
        <v>170</v>
      </c>
      <c r="B47" s="161" t="s">
        <v>66</v>
      </c>
      <c r="C47" s="161" t="s">
        <v>172</v>
      </c>
      <c r="D47" s="170" t="s">
        <v>717</v>
      </c>
      <c r="E47" s="174">
        <v>200</v>
      </c>
      <c r="F47" s="137">
        <v>143200</v>
      </c>
      <c r="G47" s="114">
        <v>143200</v>
      </c>
    </row>
    <row r="48" spans="1:7" ht="41.25" customHeight="1">
      <c r="A48" s="169" t="s">
        <v>531</v>
      </c>
      <c r="B48" s="161" t="s">
        <v>66</v>
      </c>
      <c r="C48" s="161" t="s">
        <v>171</v>
      </c>
      <c r="D48" s="170" t="s">
        <v>529</v>
      </c>
      <c r="E48" s="174">
        <v>400</v>
      </c>
      <c r="F48" s="137">
        <v>337710</v>
      </c>
      <c r="G48" s="114">
        <v>337710</v>
      </c>
    </row>
    <row r="49" spans="1:7" ht="39.75" customHeight="1">
      <c r="A49" s="169" t="s">
        <v>169</v>
      </c>
      <c r="B49" s="161" t="s">
        <v>66</v>
      </c>
      <c r="C49" s="161" t="s">
        <v>171</v>
      </c>
      <c r="D49" s="170" t="s">
        <v>721</v>
      </c>
      <c r="E49" s="168">
        <v>200</v>
      </c>
      <c r="F49" s="137">
        <v>500000</v>
      </c>
      <c r="G49" s="114">
        <v>500000</v>
      </c>
    </row>
    <row r="50" spans="1:7" ht="40.5" customHeight="1">
      <c r="A50" s="166" t="s">
        <v>680</v>
      </c>
      <c r="B50" s="161" t="s">
        <v>66</v>
      </c>
      <c r="C50" s="161" t="s">
        <v>171</v>
      </c>
      <c r="D50" s="167" t="s">
        <v>727</v>
      </c>
      <c r="E50" s="168">
        <v>200</v>
      </c>
      <c r="F50" s="137">
        <v>1100000</v>
      </c>
      <c r="G50" s="137">
        <v>278000</v>
      </c>
    </row>
    <row r="51" spans="1:7" ht="53.25" customHeight="1">
      <c r="A51" s="166" t="s">
        <v>681</v>
      </c>
      <c r="B51" s="161" t="s">
        <v>66</v>
      </c>
      <c r="C51" s="161" t="s">
        <v>171</v>
      </c>
      <c r="D51" s="167" t="s">
        <v>728</v>
      </c>
      <c r="E51" s="168">
        <v>200</v>
      </c>
      <c r="F51" s="137">
        <v>400000</v>
      </c>
      <c r="G51" s="114">
        <v>400000</v>
      </c>
    </row>
    <row r="52" spans="1:7" ht="40.5" customHeight="1">
      <c r="A52" s="169" t="s">
        <v>283</v>
      </c>
      <c r="B52" s="161" t="s">
        <v>66</v>
      </c>
      <c r="C52" s="75" t="s">
        <v>173</v>
      </c>
      <c r="D52" s="170" t="s">
        <v>719</v>
      </c>
      <c r="E52" s="168">
        <v>200</v>
      </c>
      <c r="F52" s="137">
        <v>529100</v>
      </c>
      <c r="G52" s="114">
        <v>529100</v>
      </c>
    </row>
    <row r="53" spans="1:7" ht="28.5" customHeight="1">
      <c r="A53" s="169" t="s">
        <v>284</v>
      </c>
      <c r="B53" s="161" t="s">
        <v>66</v>
      </c>
      <c r="C53" s="75" t="s">
        <v>173</v>
      </c>
      <c r="D53" s="170" t="s">
        <v>720</v>
      </c>
      <c r="E53" s="174">
        <v>200</v>
      </c>
      <c r="F53" s="137">
        <v>358800</v>
      </c>
      <c r="G53" s="114">
        <v>358800</v>
      </c>
    </row>
    <row r="54" spans="1:7" ht="39" customHeight="1">
      <c r="A54" s="166" t="s">
        <v>285</v>
      </c>
      <c r="B54" s="161" t="s">
        <v>66</v>
      </c>
      <c r="C54" s="75" t="s">
        <v>173</v>
      </c>
      <c r="D54" s="170" t="s">
        <v>722</v>
      </c>
      <c r="E54" s="174">
        <v>200</v>
      </c>
      <c r="F54" s="137">
        <v>150000</v>
      </c>
      <c r="G54" s="114">
        <v>150000</v>
      </c>
    </row>
    <row r="55" spans="1:7" ht="42" customHeight="1">
      <c r="A55" s="169" t="s">
        <v>286</v>
      </c>
      <c r="B55" s="161" t="s">
        <v>66</v>
      </c>
      <c r="C55" s="75" t="s">
        <v>173</v>
      </c>
      <c r="D55" s="170" t="s">
        <v>723</v>
      </c>
      <c r="E55" s="174">
        <v>200</v>
      </c>
      <c r="F55" s="137">
        <v>50000</v>
      </c>
      <c r="G55" s="114">
        <v>50000</v>
      </c>
    </row>
    <row r="56" spans="1:7" ht="26.25" customHeight="1">
      <c r="A56" s="169" t="s">
        <v>192</v>
      </c>
      <c r="B56" s="161" t="s">
        <v>66</v>
      </c>
      <c r="C56" s="75" t="s">
        <v>173</v>
      </c>
      <c r="D56" s="170" t="s">
        <v>544</v>
      </c>
      <c r="E56" s="174">
        <v>200</v>
      </c>
      <c r="F56" s="137">
        <v>360600</v>
      </c>
      <c r="G56" s="114">
        <v>360600</v>
      </c>
    </row>
    <row r="57" spans="1:7" ht="30" customHeight="1">
      <c r="A57" s="71" t="s">
        <v>114</v>
      </c>
      <c r="B57" s="161" t="s">
        <v>66</v>
      </c>
      <c r="C57" s="75" t="s">
        <v>59</v>
      </c>
      <c r="D57" s="29">
        <v>4290007010</v>
      </c>
      <c r="E57" s="163">
        <v>300</v>
      </c>
      <c r="F57" s="114">
        <v>1516400</v>
      </c>
      <c r="G57" s="114">
        <v>1516400</v>
      </c>
    </row>
    <row r="58" spans="1:7" ht="19.5" customHeight="1">
      <c r="A58" s="77" t="s">
        <v>65</v>
      </c>
      <c r="B58" s="78" t="s">
        <v>67</v>
      </c>
      <c r="C58" s="161"/>
      <c r="D58" s="29"/>
      <c r="E58" s="29"/>
      <c r="F58" s="127">
        <f t="shared" ref="F58:G58" si="0">F59+F60</f>
        <v>688509</v>
      </c>
      <c r="G58" s="127">
        <f t="shared" si="0"/>
        <v>688509</v>
      </c>
    </row>
    <row r="59" spans="1:7" ht="54" customHeight="1">
      <c r="A59" s="166" t="s">
        <v>107</v>
      </c>
      <c r="B59" s="161" t="s">
        <v>67</v>
      </c>
      <c r="C59" s="161" t="s">
        <v>41</v>
      </c>
      <c r="D59" s="171">
        <v>4090000270</v>
      </c>
      <c r="E59" s="168">
        <v>100</v>
      </c>
      <c r="F59" s="137">
        <v>587823</v>
      </c>
      <c r="G59" s="114">
        <v>587823</v>
      </c>
    </row>
    <row r="60" spans="1:7" ht="42" customHeight="1">
      <c r="A60" s="166" t="s">
        <v>139</v>
      </c>
      <c r="B60" s="161" t="s">
        <v>67</v>
      </c>
      <c r="C60" s="161" t="s">
        <v>41</v>
      </c>
      <c r="D60" s="171">
        <v>4090000270</v>
      </c>
      <c r="E60" s="168">
        <v>200</v>
      </c>
      <c r="F60" s="137">
        <v>100686</v>
      </c>
      <c r="G60" s="114">
        <v>100686</v>
      </c>
    </row>
    <row r="61" spans="1:7" ht="31.5" customHeight="1">
      <c r="A61" s="77" t="s">
        <v>4</v>
      </c>
      <c r="B61" s="78" t="s">
        <v>5</v>
      </c>
      <c r="C61" s="161"/>
      <c r="D61" s="29"/>
      <c r="E61" s="29"/>
      <c r="F61" s="113">
        <f>SUM(F62:F87)</f>
        <v>24404095.399999999</v>
      </c>
      <c r="G61" s="113">
        <f>SUM(G62:G87)</f>
        <v>24511518.640000001</v>
      </c>
    </row>
    <row r="62" spans="1:7" ht="63.75">
      <c r="A62" s="166" t="s">
        <v>111</v>
      </c>
      <c r="B62" s="161" t="s">
        <v>5</v>
      </c>
      <c r="C62" s="161" t="s">
        <v>43</v>
      </c>
      <c r="D62" s="171">
        <v>4190000290</v>
      </c>
      <c r="E62" s="168">
        <v>100</v>
      </c>
      <c r="F62" s="137">
        <v>3905646</v>
      </c>
      <c r="G62" s="137">
        <v>3905646</v>
      </c>
    </row>
    <row r="63" spans="1:7" ht="43.5" customHeight="1">
      <c r="A63" s="166" t="s">
        <v>142</v>
      </c>
      <c r="B63" s="161" t="s">
        <v>5</v>
      </c>
      <c r="C63" s="161" t="s">
        <v>43</v>
      </c>
      <c r="D63" s="171">
        <v>4190000290</v>
      </c>
      <c r="E63" s="168">
        <v>200</v>
      </c>
      <c r="F63" s="137">
        <v>213205</v>
      </c>
      <c r="G63" s="114">
        <v>213205</v>
      </c>
    </row>
    <row r="64" spans="1:7" ht="32.25" customHeight="1">
      <c r="A64" s="166" t="s">
        <v>112</v>
      </c>
      <c r="B64" s="161" t="s">
        <v>5</v>
      </c>
      <c r="C64" s="161" t="s">
        <v>43</v>
      </c>
      <c r="D64" s="171">
        <v>4190000290</v>
      </c>
      <c r="E64" s="168">
        <v>800</v>
      </c>
      <c r="F64" s="137">
        <v>2000</v>
      </c>
      <c r="G64" s="114">
        <v>2000</v>
      </c>
    </row>
    <row r="65" spans="1:7" ht="25.5">
      <c r="A65" s="166" t="s">
        <v>113</v>
      </c>
      <c r="B65" s="161" t="s">
        <v>5</v>
      </c>
      <c r="C65" s="161" t="s">
        <v>44</v>
      </c>
      <c r="D65" s="171">
        <v>4290020090</v>
      </c>
      <c r="E65" s="168">
        <v>800</v>
      </c>
      <c r="F65" s="114">
        <v>853911.4</v>
      </c>
      <c r="G65" s="114">
        <v>961334.64</v>
      </c>
    </row>
    <row r="66" spans="1:7" ht="43.5" customHeight="1">
      <c r="A66" s="169" t="s">
        <v>575</v>
      </c>
      <c r="B66" s="161" t="s">
        <v>66</v>
      </c>
      <c r="C66" s="161" t="s">
        <v>45</v>
      </c>
      <c r="D66" s="167" t="s">
        <v>737</v>
      </c>
      <c r="E66" s="168">
        <v>200</v>
      </c>
      <c r="F66" s="137">
        <v>200000</v>
      </c>
      <c r="G66" s="114">
        <v>200000</v>
      </c>
    </row>
    <row r="67" spans="1:7" ht="66.75" customHeight="1">
      <c r="A67" s="30" t="s">
        <v>17</v>
      </c>
      <c r="B67" s="161" t="s">
        <v>5</v>
      </c>
      <c r="C67" s="274" t="s">
        <v>860</v>
      </c>
      <c r="D67" s="29">
        <v>4290000300</v>
      </c>
      <c r="E67" s="163">
        <v>100</v>
      </c>
      <c r="F67" s="114">
        <v>3345679</v>
      </c>
      <c r="G67" s="114">
        <v>3345679</v>
      </c>
    </row>
    <row r="68" spans="1:7" ht="54.75" customHeight="1">
      <c r="A68" s="30" t="s">
        <v>145</v>
      </c>
      <c r="B68" s="161" t="s">
        <v>5</v>
      </c>
      <c r="C68" s="274" t="s">
        <v>860</v>
      </c>
      <c r="D68" s="29">
        <v>4290000300</v>
      </c>
      <c r="E68" s="163">
        <v>200</v>
      </c>
      <c r="F68" s="114">
        <v>1177662</v>
      </c>
      <c r="G68" s="251">
        <v>1177662</v>
      </c>
    </row>
    <row r="69" spans="1:7" ht="38.25">
      <c r="A69" s="30" t="s">
        <v>18</v>
      </c>
      <c r="B69" s="161" t="s">
        <v>5</v>
      </c>
      <c r="C69" s="274" t="s">
        <v>860</v>
      </c>
      <c r="D69" s="29">
        <v>4290000300</v>
      </c>
      <c r="E69" s="163">
        <v>800</v>
      </c>
      <c r="F69" s="114">
        <v>6500</v>
      </c>
      <c r="G69" s="114">
        <v>6500</v>
      </c>
    </row>
    <row r="70" spans="1:7" ht="54.75" customHeight="1">
      <c r="A70" s="79" t="s">
        <v>417</v>
      </c>
      <c r="B70" s="161" t="s">
        <v>5</v>
      </c>
      <c r="C70" s="274" t="s">
        <v>860</v>
      </c>
      <c r="D70" s="155" t="s">
        <v>423</v>
      </c>
      <c r="E70" s="151">
        <v>100</v>
      </c>
      <c r="F70" s="154">
        <v>298147</v>
      </c>
      <c r="G70" s="114">
        <v>298147</v>
      </c>
    </row>
    <row r="71" spans="1:7" ht="52.5" customHeight="1">
      <c r="A71" s="79" t="s">
        <v>418</v>
      </c>
      <c r="B71" s="161" t="s">
        <v>5</v>
      </c>
      <c r="C71" s="274" t="s">
        <v>860</v>
      </c>
      <c r="D71" s="155" t="s">
        <v>424</v>
      </c>
      <c r="E71" s="151">
        <v>100</v>
      </c>
      <c r="F71" s="154">
        <v>424402</v>
      </c>
      <c r="G71" s="114">
        <v>424402</v>
      </c>
    </row>
    <row r="72" spans="1:7" ht="38.25">
      <c r="A72" s="172" t="s">
        <v>491</v>
      </c>
      <c r="B72" s="161" t="s">
        <v>5</v>
      </c>
      <c r="C72" s="161" t="s">
        <v>50</v>
      </c>
      <c r="D72" s="167" t="s">
        <v>709</v>
      </c>
      <c r="E72" s="168">
        <v>800</v>
      </c>
      <c r="F72" s="137">
        <v>200000</v>
      </c>
      <c r="G72" s="114">
        <v>200000</v>
      </c>
    </row>
    <row r="73" spans="1:7" ht="57" customHeight="1">
      <c r="A73" s="166" t="s">
        <v>492</v>
      </c>
      <c r="B73" s="161" t="s">
        <v>5</v>
      </c>
      <c r="C73" s="161" t="s">
        <v>50</v>
      </c>
      <c r="D73" s="167" t="s">
        <v>710</v>
      </c>
      <c r="E73" s="168">
        <v>800</v>
      </c>
      <c r="F73" s="137">
        <v>200000</v>
      </c>
      <c r="G73" s="114">
        <v>200000</v>
      </c>
    </row>
    <row r="74" spans="1:7" ht="26.25">
      <c r="A74" s="169" t="s">
        <v>493</v>
      </c>
      <c r="B74" s="161" t="s">
        <v>5</v>
      </c>
      <c r="C74" s="161" t="s">
        <v>50</v>
      </c>
      <c r="D74" s="167" t="s">
        <v>711</v>
      </c>
      <c r="E74" s="168">
        <v>800</v>
      </c>
      <c r="F74" s="137"/>
      <c r="G74" s="114"/>
    </row>
    <row r="75" spans="1:7" ht="51.75">
      <c r="A75" s="196" t="s">
        <v>422</v>
      </c>
      <c r="B75" s="161" t="s">
        <v>5</v>
      </c>
      <c r="C75" s="161" t="s">
        <v>172</v>
      </c>
      <c r="D75" s="170" t="s">
        <v>718</v>
      </c>
      <c r="E75" s="174">
        <v>800</v>
      </c>
      <c r="F75" s="137">
        <v>100000</v>
      </c>
      <c r="G75" s="114">
        <v>100000</v>
      </c>
    </row>
    <row r="76" spans="1:7" ht="54" customHeight="1">
      <c r="A76" s="73" t="s">
        <v>846</v>
      </c>
      <c r="B76" s="271" t="s">
        <v>5</v>
      </c>
      <c r="C76" s="161" t="s">
        <v>171</v>
      </c>
      <c r="D76" s="271" t="s">
        <v>847</v>
      </c>
      <c r="E76" s="174">
        <v>800</v>
      </c>
      <c r="F76" s="137">
        <v>5000000</v>
      </c>
      <c r="G76" s="114">
        <v>5000000</v>
      </c>
    </row>
    <row r="77" spans="1:7" ht="67.5" customHeight="1">
      <c r="A77" s="166" t="s">
        <v>105</v>
      </c>
      <c r="B77" s="155" t="s">
        <v>5</v>
      </c>
      <c r="C77" s="155" t="s">
        <v>184</v>
      </c>
      <c r="D77" s="167" t="s">
        <v>655</v>
      </c>
      <c r="E77" s="168">
        <v>100</v>
      </c>
      <c r="F77" s="137">
        <v>1400600</v>
      </c>
      <c r="G77" s="137">
        <v>1400600</v>
      </c>
    </row>
    <row r="78" spans="1:7" ht="51">
      <c r="A78" s="166" t="s">
        <v>137</v>
      </c>
      <c r="B78" s="155" t="s">
        <v>5</v>
      </c>
      <c r="C78" s="155" t="s">
        <v>184</v>
      </c>
      <c r="D78" s="167" t="s">
        <v>655</v>
      </c>
      <c r="E78" s="168">
        <v>200</v>
      </c>
      <c r="F78" s="137">
        <v>83073</v>
      </c>
      <c r="G78" s="251">
        <v>83073</v>
      </c>
    </row>
    <row r="79" spans="1:7" ht="69" customHeight="1">
      <c r="A79" s="30" t="s">
        <v>99</v>
      </c>
      <c r="B79" s="155" t="s">
        <v>5</v>
      </c>
      <c r="C79" s="155" t="s">
        <v>57</v>
      </c>
      <c r="D79" s="158" t="s">
        <v>644</v>
      </c>
      <c r="E79" s="163">
        <v>100</v>
      </c>
      <c r="F79" s="114">
        <v>2387757</v>
      </c>
      <c r="G79" s="114">
        <v>2387757</v>
      </c>
    </row>
    <row r="80" spans="1:7" ht="43.5" customHeight="1">
      <c r="A80" s="30" t="s">
        <v>134</v>
      </c>
      <c r="B80" s="155" t="s">
        <v>5</v>
      </c>
      <c r="C80" s="155" t="s">
        <v>57</v>
      </c>
      <c r="D80" s="158" t="s">
        <v>644</v>
      </c>
      <c r="E80" s="163">
        <v>200</v>
      </c>
      <c r="F80" s="114">
        <v>2128104</v>
      </c>
      <c r="G80" s="114">
        <v>2128104</v>
      </c>
    </row>
    <row r="81" spans="1:7" ht="42.75" customHeight="1">
      <c r="A81" s="30" t="s">
        <v>100</v>
      </c>
      <c r="B81" s="155" t="s">
        <v>5</v>
      </c>
      <c r="C81" s="155" t="s">
        <v>57</v>
      </c>
      <c r="D81" s="158" t="s">
        <v>644</v>
      </c>
      <c r="E81" s="163">
        <v>800</v>
      </c>
      <c r="F81" s="114">
        <v>14000</v>
      </c>
      <c r="G81" s="114">
        <v>14000</v>
      </c>
    </row>
    <row r="82" spans="1:7" ht="42" customHeight="1">
      <c r="A82" s="91" t="s">
        <v>135</v>
      </c>
      <c r="B82" s="155" t="s">
        <v>5</v>
      </c>
      <c r="C82" s="155" t="s">
        <v>57</v>
      </c>
      <c r="D82" s="161" t="s">
        <v>645</v>
      </c>
      <c r="E82" s="163">
        <v>200</v>
      </c>
      <c r="F82" s="114">
        <v>15000</v>
      </c>
      <c r="G82" s="114">
        <v>15000</v>
      </c>
    </row>
    <row r="83" spans="1:7" ht="39.75" customHeight="1">
      <c r="A83" s="30" t="s">
        <v>136</v>
      </c>
      <c r="B83" s="155" t="s">
        <v>5</v>
      </c>
      <c r="C83" s="155" t="s">
        <v>57</v>
      </c>
      <c r="D83" s="158" t="s">
        <v>647</v>
      </c>
      <c r="E83" s="163">
        <v>200</v>
      </c>
      <c r="F83" s="114">
        <v>91249</v>
      </c>
      <c r="G83" s="251">
        <v>91249</v>
      </c>
    </row>
    <row r="84" spans="1:7" ht="90">
      <c r="A84" s="73" t="s">
        <v>649</v>
      </c>
      <c r="B84" s="155" t="s">
        <v>5</v>
      </c>
      <c r="C84" s="155" t="s">
        <v>57</v>
      </c>
      <c r="D84" s="158" t="s">
        <v>650</v>
      </c>
      <c r="E84" s="163">
        <v>100</v>
      </c>
      <c r="F84" s="114"/>
      <c r="G84" s="251"/>
    </row>
    <row r="85" spans="1:7" ht="76.5">
      <c r="A85" s="30" t="s">
        <v>291</v>
      </c>
      <c r="B85" s="155" t="s">
        <v>5</v>
      </c>
      <c r="C85" s="155" t="s">
        <v>57</v>
      </c>
      <c r="D85" s="161" t="s">
        <v>651</v>
      </c>
      <c r="E85" s="163">
        <v>100</v>
      </c>
      <c r="F85" s="114">
        <v>244943</v>
      </c>
      <c r="G85" s="114">
        <v>244943</v>
      </c>
    </row>
    <row r="86" spans="1:7" ht="76.5">
      <c r="A86" s="166" t="s">
        <v>287</v>
      </c>
      <c r="B86" s="155" t="s">
        <v>5</v>
      </c>
      <c r="C86" s="155" t="s">
        <v>57</v>
      </c>
      <c r="D86" s="167" t="s">
        <v>707</v>
      </c>
      <c r="E86" s="168">
        <v>100</v>
      </c>
      <c r="F86" s="137">
        <v>1453100</v>
      </c>
      <c r="G86" s="114">
        <v>1453100</v>
      </c>
    </row>
    <row r="87" spans="1:7" ht="51">
      <c r="A87" s="166" t="s">
        <v>288</v>
      </c>
      <c r="B87" s="155" t="s">
        <v>5</v>
      </c>
      <c r="C87" s="155" t="s">
        <v>57</v>
      </c>
      <c r="D87" s="167" t="s">
        <v>707</v>
      </c>
      <c r="E87" s="168">
        <v>200</v>
      </c>
      <c r="F87" s="137">
        <v>659117</v>
      </c>
      <c r="G87" s="251">
        <v>659117</v>
      </c>
    </row>
    <row r="88" spans="1:7" ht="27.75" customHeight="1">
      <c r="A88" s="192" t="s">
        <v>72</v>
      </c>
      <c r="B88" s="156" t="s">
        <v>6</v>
      </c>
      <c r="C88" s="155"/>
      <c r="D88" s="155"/>
      <c r="E88" s="157"/>
      <c r="F88" s="165">
        <f t="shared" ref="F88:G88" si="1">SUM(F89:F141)</f>
        <v>137502096.60999998</v>
      </c>
      <c r="G88" s="113">
        <f t="shared" si="1"/>
        <v>129455609.91</v>
      </c>
    </row>
    <row r="89" spans="1:7" ht="39">
      <c r="A89" s="73" t="s">
        <v>595</v>
      </c>
      <c r="B89" s="155" t="s">
        <v>6</v>
      </c>
      <c r="C89" s="155" t="s">
        <v>52</v>
      </c>
      <c r="D89" s="161" t="s">
        <v>596</v>
      </c>
      <c r="E89" s="163">
        <v>200</v>
      </c>
      <c r="F89" s="114">
        <v>438600</v>
      </c>
      <c r="G89" s="114">
        <v>438600</v>
      </c>
    </row>
    <row r="90" spans="1:7" ht="105.75" customHeight="1">
      <c r="A90" s="182" t="s">
        <v>745</v>
      </c>
      <c r="B90" s="155" t="s">
        <v>6</v>
      </c>
      <c r="C90" s="155" t="s">
        <v>52</v>
      </c>
      <c r="D90" s="183" t="s">
        <v>601</v>
      </c>
      <c r="E90" s="184">
        <v>200</v>
      </c>
      <c r="F90" s="164">
        <v>50866</v>
      </c>
      <c r="G90" s="231">
        <v>50866</v>
      </c>
    </row>
    <row r="91" spans="1:7" ht="28.5" customHeight="1">
      <c r="A91" s="30" t="s">
        <v>131</v>
      </c>
      <c r="B91" s="155" t="s">
        <v>6</v>
      </c>
      <c r="C91" s="155" t="s">
        <v>52</v>
      </c>
      <c r="D91" s="161" t="s">
        <v>611</v>
      </c>
      <c r="E91" s="163">
        <v>200</v>
      </c>
      <c r="F91" s="114">
        <v>1371500</v>
      </c>
      <c r="G91" s="114">
        <v>1371500</v>
      </c>
    </row>
    <row r="92" spans="1:7" ht="68.25" customHeight="1">
      <c r="A92" s="30" t="s">
        <v>79</v>
      </c>
      <c r="B92" s="155" t="s">
        <v>6</v>
      </c>
      <c r="C92" s="155" t="s">
        <v>52</v>
      </c>
      <c r="D92" s="161" t="s">
        <v>609</v>
      </c>
      <c r="E92" s="163">
        <v>100</v>
      </c>
      <c r="F92" s="114">
        <v>1914600</v>
      </c>
      <c r="G92" s="114">
        <v>1914600</v>
      </c>
    </row>
    <row r="93" spans="1:7" ht="39" customHeight="1">
      <c r="A93" s="30" t="s">
        <v>129</v>
      </c>
      <c r="B93" s="155" t="s">
        <v>6</v>
      </c>
      <c r="C93" s="155" t="s">
        <v>52</v>
      </c>
      <c r="D93" s="160" t="s">
        <v>609</v>
      </c>
      <c r="E93" s="163">
        <v>200</v>
      </c>
      <c r="F93" s="114">
        <v>3556100</v>
      </c>
      <c r="G93" s="114">
        <v>3556100</v>
      </c>
    </row>
    <row r="94" spans="1:7" ht="27.75" customHeight="1">
      <c r="A94" s="30" t="s">
        <v>80</v>
      </c>
      <c r="B94" s="155" t="s">
        <v>6</v>
      </c>
      <c r="C94" s="155" t="s">
        <v>52</v>
      </c>
      <c r="D94" s="161" t="s">
        <v>609</v>
      </c>
      <c r="E94" s="163">
        <v>800</v>
      </c>
      <c r="F94" s="118">
        <v>188850</v>
      </c>
      <c r="G94" s="251">
        <v>188850</v>
      </c>
    </row>
    <row r="95" spans="1:7" ht="41.25" customHeight="1">
      <c r="A95" s="30" t="s">
        <v>130</v>
      </c>
      <c r="B95" s="155" t="s">
        <v>6</v>
      </c>
      <c r="C95" s="155" t="s">
        <v>52</v>
      </c>
      <c r="D95" s="161" t="s">
        <v>610</v>
      </c>
      <c r="E95" s="163">
        <v>200</v>
      </c>
      <c r="F95" s="114">
        <v>1429142</v>
      </c>
      <c r="G95" s="114">
        <v>1429142</v>
      </c>
    </row>
    <row r="96" spans="1:7" ht="114.75">
      <c r="A96" s="30" t="s">
        <v>749</v>
      </c>
      <c r="B96" s="155" t="s">
        <v>6</v>
      </c>
      <c r="C96" s="155" t="s">
        <v>52</v>
      </c>
      <c r="D96" s="161" t="s">
        <v>625</v>
      </c>
      <c r="E96" s="163">
        <v>100</v>
      </c>
      <c r="F96" s="114">
        <v>8400792</v>
      </c>
      <c r="G96" s="114">
        <v>8400792</v>
      </c>
    </row>
    <row r="97" spans="1:7" ht="94.5" customHeight="1">
      <c r="A97" s="30" t="s">
        <v>750</v>
      </c>
      <c r="B97" s="155" t="s">
        <v>6</v>
      </c>
      <c r="C97" s="155" t="s">
        <v>52</v>
      </c>
      <c r="D97" s="161" t="s">
        <v>625</v>
      </c>
      <c r="E97" s="163">
        <v>200</v>
      </c>
      <c r="F97" s="114">
        <v>23265</v>
      </c>
      <c r="G97" s="114">
        <v>23265</v>
      </c>
    </row>
    <row r="98" spans="1:7" ht="38.25">
      <c r="A98" s="30" t="s">
        <v>592</v>
      </c>
      <c r="B98" s="155" t="s">
        <v>6</v>
      </c>
      <c r="C98" s="155" t="s">
        <v>53</v>
      </c>
      <c r="D98" s="161" t="s">
        <v>593</v>
      </c>
      <c r="E98" s="163">
        <v>200</v>
      </c>
      <c r="F98" s="114">
        <v>799367.12</v>
      </c>
      <c r="G98" s="114">
        <v>799367.12</v>
      </c>
    </row>
    <row r="99" spans="1:7" ht="38.25">
      <c r="A99" s="30" t="s">
        <v>594</v>
      </c>
      <c r="B99" s="225" t="s">
        <v>6</v>
      </c>
      <c r="C99" s="225" t="s">
        <v>53</v>
      </c>
      <c r="D99" s="228" t="s">
        <v>593</v>
      </c>
      <c r="E99" s="230">
        <v>600</v>
      </c>
      <c r="F99" s="244">
        <v>2200000</v>
      </c>
      <c r="G99" s="251">
        <v>2200000</v>
      </c>
    </row>
    <row r="100" spans="1:7" ht="77.25" customHeight="1">
      <c r="A100" s="4" t="s">
        <v>817</v>
      </c>
      <c r="B100" s="225" t="s">
        <v>6</v>
      </c>
      <c r="C100" s="225" t="s">
        <v>53</v>
      </c>
      <c r="D100" s="224" t="s">
        <v>597</v>
      </c>
      <c r="E100" s="224">
        <v>200</v>
      </c>
      <c r="F100" s="244"/>
      <c r="G100" s="251"/>
    </row>
    <row r="101" spans="1:7" ht="80.25" customHeight="1">
      <c r="A101" s="71" t="s">
        <v>127</v>
      </c>
      <c r="B101" s="225" t="s">
        <v>6</v>
      </c>
      <c r="C101" s="225" t="s">
        <v>53</v>
      </c>
      <c r="D101" s="228" t="s">
        <v>600</v>
      </c>
      <c r="E101" s="230">
        <v>200</v>
      </c>
      <c r="F101" s="114"/>
      <c r="G101" s="114"/>
    </row>
    <row r="102" spans="1:7" ht="52.5" customHeight="1">
      <c r="A102" s="4" t="s">
        <v>796</v>
      </c>
      <c r="B102" s="225" t="s">
        <v>6</v>
      </c>
      <c r="C102" s="225" t="s">
        <v>53</v>
      </c>
      <c r="D102" s="224" t="s">
        <v>797</v>
      </c>
      <c r="E102" s="224">
        <v>200</v>
      </c>
      <c r="F102" s="243">
        <v>877521.15</v>
      </c>
      <c r="G102" s="252"/>
    </row>
    <row r="103" spans="1:7" ht="53.25" customHeight="1">
      <c r="A103" s="4" t="s">
        <v>798</v>
      </c>
      <c r="B103" s="225" t="s">
        <v>6</v>
      </c>
      <c r="C103" s="225" t="s">
        <v>53</v>
      </c>
      <c r="D103" s="224" t="s">
        <v>797</v>
      </c>
      <c r="E103" s="224">
        <v>600</v>
      </c>
      <c r="F103" s="243">
        <v>2948605.55</v>
      </c>
      <c r="G103" s="252"/>
    </row>
    <row r="104" spans="1:7" ht="80.25" customHeight="1">
      <c r="A104" s="4" t="s">
        <v>426</v>
      </c>
      <c r="B104" s="225" t="s">
        <v>6</v>
      </c>
      <c r="C104" s="225" t="s">
        <v>53</v>
      </c>
      <c r="D104" s="224">
        <v>2120180090</v>
      </c>
      <c r="E104" s="224">
        <v>600</v>
      </c>
      <c r="F104" s="243">
        <v>119835</v>
      </c>
      <c r="G104" s="252">
        <v>119835</v>
      </c>
    </row>
    <row r="105" spans="1:7" ht="66.75" customHeight="1">
      <c r="A105" s="240" t="s">
        <v>81</v>
      </c>
      <c r="B105" s="258" t="s">
        <v>6</v>
      </c>
      <c r="C105" s="258" t="s">
        <v>53</v>
      </c>
      <c r="D105" s="160" t="s">
        <v>615</v>
      </c>
      <c r="E105" s="230">
        <v>100</v>
      </c>
      <c r="F105" s="114">
        <v>908000</v>
      </c>
      <c r="G105" s="259">
        <v>908000</v>
      </c>
    </row>
    <row r="106" spans="1:7" ht="54" customHeight="1">
      <c r="A106" s="80" t="s">
        <v>132</v>
      </c>
      <c r="B106" s="155" t="s">
        <v>6</v>
      </c>
      <c r="C106" s="155" t="s">
        <v>53</v>
      </c>
      <c r="D106" s="160" t="s">
        <v>615</v>
      </c>
      <c r="E106" s="163">
        <v>200</v>
      </c>
      <c r="F106" s="114">
        <v>10631300</v>
      </c>
      <c r="G106" s="114">
        <v>10631300</v>
      </c>
    </row>
    <row r="107" spans="1:7" ht="51">
      <c r="A107" s="80" t="s">
        <v>82</v>
      </c>
      <c r="B107" s="155" t="s">
        <v>6</v>
      </c>
      <c r="C107" s="155" t="s">
        <v>53</v>
      </c>
      <c r="D107" s="160" t="s">
        <v>615</v>
      </c>
      <c r="E107" s="163">
        <v>600</v>
      </c>
      <c r="F107" s="118">
        <v>17753087</v>
      </c>
      <c r="G107" s="251">
        <v>17753087</v>
      </c>
    </row>
    <row r="108" spans="1:7" ht="38.25">
      <c r="A108" s="80" t="s">
        <v>83</v>
      </c>
      <c r="B108" s="155" t="s">
        <v>6</v>
      </c>
      <c r="C108" s="155" t="s">
        <v>53</v>
      </c>
      <c r="D108" s="160" t="s">
        <v>615</v>
      </c>
      <c r="E108" s="163">
        <v>800</v>
      </c>
      <c r="F108" s="118">
        <v>651050</v>
      </c>
      <c r="G108" s="251">
        <v>651050</v>
      </c>
    </row>
    <row r="109" spans="1:7" ht="38.25">
      <c r="A109" s="30" t="s">
        <v>130</v>
      </c>
      <c r="B109" s="155" t="s">
        <v>6</v>
      </c>
      <c r="C109" s="155" t="s">
        <v>53</v>
      </c>
      <c r="D109" s="161" t="s">
        <v>617</v>
      </c>
      <c r="E109" s="163">
        <v>200</v>
      </c>
      <c r="F109" s="114">
        <v>813078</v>
      </c>
      <c r="G109" s="114">
        <v>813078</v>
      </c>
    </row>
    <row r="110" spans="1:7" ht="25.5">
      <c r="A110" s="30" t="s">
        <v>131</v>
      </c>
      <c r="B110" s="155" t="s">
        <v>6</v>
      </c>
      <c r="C110" s="155" t="s">
        <v>53</v>
      </c>
      <c r="D110" s="161" t="s">
        <v>618</v>
      </c>
      <c r="E110" s="163">
        <v>200</v>
      </c>
      <c r="F110" s="114">
        <v>812094.66</v>
      </c>
      <c r="G110" s="114">
        <v>812094.66</v>
      </c>
    </row>
    <row r="111" spans="1:7" ht="70.5" customHeight="1">
      <c r="A111" s="79" t="s">
        <v>876</v>
      </c>
      <c r="B111" s="155" t="s">
        <v>6</v>
      </c>
      <c r="C111" s="155" t="s">
        <v>53</v>
      </c>
      <c r="D111" s="147" t="s">
        <v>621</v>
      </c>
      <c r="E111" s="163">
        <v>100</v>
      </c>
      <c r="F111" s="114">
        <v>1328040</v>
      </c>
      <c r="G111" s="114"/>
    </row>
    <row r="112" spans="1:7" ht="51">
      <c r="A112" s="150" t="s">
        <v>877</v>
      </c>
      <c r="B112" s="155" t="s">
        <v>6</v>
      </c>
      <c r="C112" s="155" t="s">
        <v>53</v>
      </c>
      <c r="D112" s="147" t="s">
        <v>621</v>
      </c>
      <c r="E112" s="163">
        <v>600</v>
      </c>
      <c r="F112" s="114">
        <v>2812320</v>
      </c>
      <c r="G112" s="114"/>
    </row>
    <row r="113" spans="1:7" ht="153">
      <c r="A113" s="92" t="s">
        <v>824</v>
      </c>
      <c r="B113" s="276" t="s">
        <v>6</v>
      </c>
      <c r="C113" s="276" t="s">
        <v>53</v>
      </c>
      <c r="D113" s="271" t="s">
        <v>825</v>
      </c>
      <c r="E113" s="272">
        <v>100</v>
      </c>
      <c r="F113" s="114">
        <v>16214456</v>
      </c>
      <c r="G113" s="114">
        <v>16214456</v>
      </c>
    </row>
    <row r="114" spans="1:7" ht="127.5">
      <c r="A114" s="30" t="s">
        <v>826</v>
      </c>
      <c r="B114" s="276" t="s">
        <v>6</v>
      </c>
      <c r="C114" s="276" t="s">
        <v>53</v>
      </c>
      <c r="D114" s="271" t="s">
        <v>825</v>
      </c>
      <c r="E114" s="272">
        <v>200</v>
      </c>
      <c r="F114" s="114">
        <v>209827</v>
      </c>
      <c r="G114" s="114">
        <v>209827</v>
      </c>
    </row>
    <row r="115" spans="1:7" ht="127.5">
      <c r="A115" s="80" t="s">
        <v>827</v>
      </c>
      <c r="B115" s="276" t="s">
        <v>6</v>
      </c>
      <c r="C115" s="276" t="s">
        <v>53</v>
      </c>
      <c r="D115" s="271" t="s">
        <v>825</v>
      </c>
      <c r="E115" s="272">
        <v>600</v>
      </c>
      <c r="F115" s="114">
        <v>44011587</v>
      </c>
      <c r="G115" s="114">
        <v>44011587</v>
      </c>
    </row>
    <row r="116" spans="1:7" ht="63.75">
      <c r="A116" s="30" t="s">
        <v>94</v>
      </c>
      <c r="B116" s="161" t="s">
        <v>6</v>
      </c>
      <c r="C116" s="155" t="s">
        <v>184</v>
      </c>
      <c r="D116" s="161" t="s">
        <v>628</v>
      </c>
      <c r="E116" s="163">
        <v>100</v>
      </c>
      <c r="F116" s="114">
        <v>3123100</v>
      </c>
      <c r="G116" s="114">
        <v>3123100</v>
      </c>
    </row>
    <row r="117" spans="1:7" ht="38.25">
      <c r="A117" s="30" t="s">
        <v>629</v>
      </c>
      <c r="B117" s="161" t="s">
        <v>6</v>
      </c>
      <c r="C117" s="155" t="s">
        <v>184</v>
      </c>
      <c r="D117" s="161" t="s">
        <v>628</v>
      </c>
      <c r="E117" s="163">
        <v>200</v>
      </c>
      <c r="F117" s="114">
        <v>1193000</v>
      </c>
      <c r="G117" s="251">
        <v>1193000</v>
      </c>
    </row>
    <row r="118" spans="1:7" ht="25.5">
      <c r="A118" s="30" t="s">
        <v>95</v>
      </c>
      <c r="B118" s="161" t="s">
        <v>6</v>
      </c>
      <c r="C118" s="155" t="s">
        <v>184</v>
      </c>
      <c r="D118" s="161" t="s">
        <v>628</v>
      </c>
      <c r="E118" s="163">
        <v>800</v>
      </c>
      <c r="F118" s="114">
        <v>37500</v>
      </c>
      <c r="G118" s="114">
        <v>37500</v>
      </c>
    </row>
    <row r="119" spans="1:7" ht="63.75">
      <c r="A119" s="30" t="s">
        <v>632</v>
      </c>
      <c r="B119" s="155" t="s">
        <v>6</v>
      </c>
      <c r="C119" s="155" t="s">
        <v>54</v>
      </c>
      <c r="D119" s="161" t="s">
        <v>633</v>
      </c>
      <c r="E119" s="163">
        <v>600</v>
      </c>
      <c r="F119" s="114">
        <v>26040</v>
      </c>
      <c r="G119" s="114">
        <v>26040</v>
      </c>
    </row>
    <row r="120" spans="1:7" ht="39">
      <c r="A120" s="81" t="s">
        <v>147</v>
      </c>
      <c r="B120" s="155" t="s">
        <v>6</v>
      </c>
      <c r="C120" s="155" t="s">
        <v>54</v>
      </c>
      <c r="D120" s="161" t="s">
        <v>634</v>
      </c>
      <c r="E120" s="163">
        <v>200</v>
      </c>
      <c r="F120" s="114">
        <v>217875</v>
      </c>
      <c r="G120" s="114">
        <v>217875</v>
      </c>
    </row>
    <row r="121" spans="1:7" ht="51.75">
      <c r="A121" s="81" t="s">
        <v>148</v>
      </c>
      <c r="B121" s="155" t="s">
        <v>6</v>
      </c>
      <c r="C121" s="155" t="s">
        <v>54</v>
      </c>
      <c r="D121" s="161" t="s">
        <v>634</v>
      </c>
      <c r="E121" s="163">
        <v>600</v>
      </c>
      <c r="F121" s="114">
        <v>500535</v>
      </c>
      <c r="G121" s="114">
        <v>500535</v>
      </c>
    </row>
    <row r="122" spans="1:7" ht="38.25">
      <c r="A122" s="166" t="s">
        <v>292</v>
      </c>
      <c r="B122" s="155" t="s">
        <v>6</v>
      </c>
      <c r="C122" s="155" t="s">
        <v>54</v>
      </c>
      <c r="D122" s="167" t="s">
        <v>666</v>
      </c>
      <c r="E122" s="168">
        <v>200</v>
      </c>
      <c r="F122" s="137">
        <v>20000</v>
      </c>
      <c r="G122" s="114">
        <v>20000</v>
      </c>
    </row>
    <row r="123" spans="1:7" ht="39">
      <c r="A123" s="169" t="s">
        <v>703</v>
      </c>
      <c r="B123" s="225" t="s">
        <v>6</v>
      </c>
      <c r="C123" s="225" t="s">
        <v>54</v>
      </c>
      <c r="D123" s="170" t="s">
        <v>667</v>
      </c>
      <c r="E123" s="168">
        <v>200</v>
      </c>
      <c r="F123" s="137">
        <v>130000</v>
      </c>
      <c r="G123" s="114">
        <v>120000</v>
      </c>
    </row>
    <row r="124" spans="1:7" ht="39">
      <c r="A124" s="73" t="s">
        <v>668</v>
      </c>
      <c r="B124" s="271"/>
      <c r="C124" s="272"/>
      <c r="D124" s="271" t="s">
        <v>669</v>
      </c>
      <c r="E124" s="272">
        <v>200</v>
      </c>
      <c r="F124" s="114">
        <v>0</v>
      </c>
      <c r="G124" s="114">
        <v>10000</v>
      </c>
    </row>
    <row r="125" spans="1:7" ht="39">
      <c r="A125" s="249" t="s">
        <v>818</v>
      </c>
      <c r="B125" s="225" t="s">
        <v>6</v>
      </c>
      <c r="C125" s="225" t="s">
        <v>55</v>
      </c>
      <c r="D125" s="224" t="s">
        <v>792</v>
      </c>
      <c r="E125" s="224">
        <v>200</v>
      </c>
      <c r="F125" s="137"/>
      <c r="G125" s="114"/>
    </row>
    <row r="126" spans="1:7" ht="51">
      <c r="A126" s="30" t="s">
        <v>128</v>
      </c>
      <c r="B126" s="225" t="s">
        <v>6</v>
      </c>
      <c r="C126" s="225" t="s">
        <v>55</v>
      </c>
      <c r="D126" s="228" t="s">
        <v>606</v>
      </c>
      <c r="E126" s="230">
        <v>200</v>
      </c>
      <c r="F126" s="114">
        <v>436400</v>
      </c>
      <c r="G126" s="114">
        <v>436400</v>
      </c>
    </row>
    <row r="127" spans="1:7" ht="51">
      <c r="A127" s="30" t="s">
        <v>119</v>
      </c>
      <c r="B127" s="155" t="s">
        <v>6</v>
      </c>
      <c r="C127" s="155" t="s">
        <v>55</v>
      </c>
      <c r="D127" s="161" t="s">
        <v>606</v>
      </c>
      <c r="E127" s="163">
        <v>600</v>
      </c>
      <c r="F127" s="114">
        <v>40000</v>
      </c>
      <c r="G127" s="114">
        <v>40000</v>
      </c>
    </row>
    <row r="128" spans="1:7" ht="51">
      <c r="A128" s="30" t="s">
        <v>84</v>
      </c>
      <c r="B128" s="155" t="s">
        <v>6</v>
      </c>
      <c r="C128" s="155" t="s">
        <v>55</v>
      </c>
      <c r="D128" s="161" t="s">
        <v>616</v>
      </c>
      <c r="E128" s="163">
        <v>100</v>
      </c>
      <c r="F128" s="114">
        <v>6819300</v>
      </c>
      <c r="G128" s="114">
        <v>6819300</v>
      </c>
    </row>
    <row r="129" spans="1:7" ht="25.5">
      <c r="A129" s="80" t="s">
        <v>133</v>
      </c>
      <c r="B129" s="155" t="s">
        <v>6</v>
      </c>
      <c r="C129" s="155" t="s">
        <v>55</v>
      </c>
      <c r="D129" s="161" t="s">
        <v>616</v>
      </c>
      <c r="E129" s="163">
        <v>200</v>
      </c>
      <c r="F129" s="114">
        <v>1562400</v>
      </c>
      <c r="G129" s="251">
        <v>1562400</v>
      </c>
    </row>
    <row r="130" spans="1:7" ht="25.5">
      <c r="A130" s="80" t="s">
        <v>85</v>
      </c>
      <c r="B130" s="155" t="s">
        <v>6</v>
      </c>
      <c r="C130" s="155" t="s">
        <v>55</v>
      </c>
      <c r="D130" s="161" t="s">
        <v>616</v>
      </c>
      <c r="E130" s="163">
        <v>800</v>
      </c>
      <c r="F130" s="114">
        <v>5800</v>
      </c>
      <c r="G130" s="114">
        <v>5800</v>
      </c>
    </row>
    <row r="131" spans="1:7" ht="89.25">
      <c r="A131" s="30" t="s">
        <v>659</v>
      </c>
      <c r="B131" s="155" t="s">
        <v>6</v>
      </c>
      <c r="C131" s="155" t="s">
        <v>55</v>
      </c>
      <c r="D131" s="158" t="s">
        <v>704</v>
      </c>
      <c r="E131" s="163">
        <v>100</v>
      </c>
      <c r="F131" s="114">
        <v>54000</v>
      </c>
      <c r="G131" s="114">
        <v>54000</v>
      </c>
    </row>
    <row r="132" spans="1:7" ht="54.75" customHeight="1">
      <c r="A132" s="30" t="s">
        <v>660</v>
      </c>
      <c r="B132" s="155" t="s">
        <v>6</v>
      </c>
      <c r="C132" s="155" t="s">
        <v>55</v>
      </c>
      <c r="D132" s="161" t="s">
        <v>705</v>
      </c>
      <c r="E132" s="163">
        <v>100</v>
      </c>
      <c r="F132" s="114">
        <v>156000</v>
      </c>
      <c r="G132" s="114">
        <v>156000</v>
      </c>
    </row>
    <row r="133" spans="1:7" ht="53.25" customHeight="1">
      <c r="A133" s="30" t="s">
        <v>661</v>
      </c>
      <c r="B133" s="225" t="s">
        <v>6</v>
      </c>
      <c r="C133" s="225" t="s">
        <v>55</v>
      </c>
      <c r="D133" s="228" t="s">
        <v>706</v>
      </c>
      <c r="E133" s="230">
        <v>100</v>
      </c>
      <c r="F133" s="114">
        <v>60000</v>
      </c>
      <c r="G133" s="114">
        <v>60000</v>
      </c>
    </row>
    <row r="134" spans="1:7" ht="53.25" customHeight="1">
      <c r="A134" s="4" t="s">
        <v>360</v>
      </c>
      <c r="B134" s="225" t="s">
        <v>6</v>
      </c>
      <c r="C134" s="225" t="s">
        <v>55</v>
      </c>
      <c r="D134" s="224">
        <v>2190100430</v>
      </c>
      <c r="E134" s="224">
        <v>200</v>
      </c>
      <c r="F134" s="226">
        <v>60000</v>
      </c>
      <c r="G134" s="244"/>
    </row>
    <row r="135" spans="1:7" ht="76.5">
      <c r="A135" s="4" t="s">
        <v>819</v>
      </c>
      <c r="B135" s="225" t="s">
        <v>6</v>
      </c>
      <c r="C135" s="225" t="s">
        <v>55</v>
      </c>
      <c r="D135" s="224">
        <v>2190100440</v>
      </c>
      <c r="E135" s="224">
        <v>200</v>
      </c>
      <c r="F135" s="226">
        <v>20000</v>
      </c>
      <c r="G135" s="244"/>
    </row>
    <row r="136" spans="1:7" ht="39">
      <c r="A136" s="169" t="s">
        <v>692</v>
      </c>
      <c r="B136" s="225" t="s">
        <v>6</v>
      </c>
      <c r="C136" s="225" t="s">
        <v>55</v>
      </c>
      <c r="D136" s="170" t="s">
        <v>740</v>
      </c>
      <c r="E136" s="168">
        <v>200</v>
      </c>
      <c r="F136" s="137">
        <v>110000</v>
      </c>
      <c r="G136" s="137">
        <v>110000</v>
      </c>
    </row>
    <row r="137" spans="1:7" ht="51.75">
      <c r="A137" s="249" t="s">
        <v>820</v>
      </c>
      <c r="B137" s="225" t="s">
        <v>6</v>
      </c>
      <c r="C137" s="225" t="s">
        <v>55</v>
      </c>
      <c r="D137" s="224">
        <v>3330100850</v>
      </c>
      <c r="E137" s="224">
        <v>600</v>
      </c>
      <c r="F137" s="226">
        <v>70000</v>
      </c>
      <c r="G137" s="266">
        <v>70000</v>
      </c>
    </row>
    <row r="138" spans="1:7" ht="63.75">
      <c r="A138" s="166" t="s">
        <v>188</v>
      </c>
      <c r="B138" s="155" t="s">
        <v>6</v>
      </c>
      <c r="C138" s="155" t="s">
        <v>55</v>
      </c>
      <c r="D138" s="171">
        <v>4190000370</v>
      </c>
      <c r="E138" s="168">
        <v>100</v>
      </c>
      <c r="F138" s="137">
        <v>1521086</v>
      </c>
      <c r="G138" s="137">
        <v>1521086</v>
      </c>
    </row>
    <row r="139" spans="1:7" ht="38.25">
      <c r="A139" s="166" t="s">
        <v>189</v>
      </c>
      <c r="B139" s="155" t="s">
        <v>6</v>
      </c>
      <c r="C139" s="155" t="s">
        <v>55</v>
      </c>
      <c r="D139" s="171">
        <v>4190000370</v>
      </c>
      <c r="E139" s="168">
        <v>200</v>
      </c>
      <c r="F139" s="137">
        <v>73409</v>
      </c>
      <c r="G139" s="137">
        <v>73409</v>
      </c>
    </row>
    <row r="140" spans="1:7" ht="77.25">
      <c r="A140" s="73" t="s">
        <v>602</v>
      </c>
      <c r="B140" s="155" t="s">
        <v>6</v>
      </c>
      <c r="C140" s="163">
        <v>1004</v>
      </c>
      <c r="D140" s="161" t="s">
        <v>603</v>
      </c>
      <c r="E140" s="163">
        <v>300</v>
      </c>
      <c r="F140" s="114">
        <v>601768.13</v>
      </c>
      <c r="G140" s="114">
        <v>601768.13</v>
      </c>
    </row>
    <row r="141" spans="1:7" ht="56.25" customHeight="1">
      <c r="A141" s="166" t="s">
        <v>427</v>
      </c>
      <c r="B141" s="155" t="s">
        <v>6</v>
      </c>
      <c r="C141" s="163">
        <v>1102</v>
      </c>
      <c r="D141" s="167" t="s">
        <v>708</v>
      </c>
      <c r="E141" s="168">
        <v>100</v>
      </c>
      <c r="F141" s="137">
        <v>200000</v>
      </c>
      <c r="G141" s="114">
        <v>200000</v>
      </c>
    </row>
    <row r="142" spans="1:7" ht="25.5">
      <c r="A142" s="191" t="s">
        <v>123</v>
      </c>
      <c r="B142" s="156" t="s">
        <v>122</v>
      </c>
      <c r="C142" s="152"/>
      <c r="D142" s="156"/>
      <c r="E142" s="44"/>
      <c r="F142" s="165">
        <f>+SUM(F143:F151)</f>
        <v>4275643.5999999996</v>
      </c>
      <c r="G142" s="113">
        <f>+SUM(G143:G151)</f>
        <v>3567476.8</v>
      </c>
    </row>
    <row r="143" spans="1:7" ht="26.25">
      <c r="A143" s="169" t="s">
        <v>658</v>
      </c>
      <c r="B143" s="155" t="s">
        <v>122</v>
      </c>
      <c r="C143" s="155" t="s">
        <v>45</v>
      </c>
      <c r="D143" s="171">
        <v>2240100230</v>
      </c>
      <c r="E143" s="168">
        <v>200</v>
      </c>
      <c r="F143" s="137">
        <v>300000</v>
      </c>
      <c r="G143" s="114">
        <v>300000</v>
      </c>
    </row>
    <row r="144" spans="1:7" ht="51.75">
      <c r="A144" s="196" t="s">
        <v>502</v>
      </c>
      <c r="B144" s="155" t="s">
        <v>122</v>
      </c>
      <c r="C144" s="155" t="s">
        <v>45</v>
      </c>
      <c r="D144" s="170" t="s">
        <v>713</v>
      </c>
      <c r="E144" s="168">
        <v>200</v>
      </c>
      <c r="F144" s="137">
        <v>80000</v>
      </c>
      <c r="G144" s="114">
        <v>80000</v>
      </c>
    </row>
    <row r="145" spans="1:7" ht="51">
      <c r="A145" s="166" t="s">
        <v>143</v>
      </c>
      <c r="B145" s="161" t="s">
        <v>122</v>
      </c>
      <c r="C145" s="161" t="s">
        <v>45</v>
      </c>
      <c r="D145" s="171">
        <v>4290020140</v>
      </c>
      <c r="E145" s="168">
        <v>200</v>
      </c>
      <c r="F145" s="118"/>
      <c r="G145" s="251"/>
    </row>
    <row r="146" spans="1:7" ht="51">
      <c r="A146" s="166" t="s">
        <v>585</v>
      </c>
      <c r="B146" s="155" t="s">
        <v>122</v>
      </c>
      <c r="C146" s="155" t="s">
        <v>54</v>
      </c>
      <c r="D146" s="167" t="s">
        <v>712</v>
      </c>
      <c r="E146" s="168">
        <v>200</v>
      </c>
      <c r="F146" s="137">
        <v>190000</v>
      </c>
      <c r="G146" s="114">
        <v>190000</v>
      </c>
    </row>
    <row r="147" spans="1:7" ht="63.75">
      <c r="A147" s="166" t="s">
        <v>121</v>
      </c>
      <c r="B147" s="155" t="s">
        <v>122</v>
      </c>
      <c r="C147" s="155" t="s">
        <v>124</v>
      </c>
      <c r="D147" s="170" t="s">
        <v>116</v>
      </c>
      <c r="E147" s="178" t="s">
        <v>7</v>
      </c>
      <c r="F147" s="137">
        <v>1797872</v>
      </c>
      <c r="G147" s="137">
        <v>1797872</v>
      </c>
    </row>
    <row r="148" spans="1:7" ht="38.25">
      <c r="A148" s="166" t="s">
        <v>141</v>
      </c>
      <c r="B148" s="155" t="s">
        <v>122</v>
      </c>
      <c r="C148" s="155" t="s">
        <v>124</v>
      </c>
      <c r="D148" s="170" t="s">
        <v>116</v>
      </c>
      <c r="E148" s="178" t="s">
        <v>70</v>
      </c>
      <c r="F148" s="137">
        <v>159438</v>
      </c>
      <c r="G148" s="137">
        <v>159438</v>
      </c>
    </row>
    <row r="149" spans="1:7" ht="25.5">
      <c r="A149" s="166" t="s">
        <v>187</v>
      </c>
      <c r="B149" s="155" t="s">
        <v>122</v>
      </c>
      <c r="C149" s="155" t="s">
        <v>124</v>
      </c>
      <c r="D149" s="170" t="s">
        <v>116</v>
      </c>
      <c r="E149" s="178" t="s">
        <v>186</v>
      </c>
      <c r="F149" s="137">
        <v>2000</v>
      </c>
      <c r="G149" s="114">
        <v>2000</v>
      </c>
    </row>
    <row r="150" spans="1:7" ht="39">
      <c r="A150" s="169" t="s">
        <v>432</v>
      </c>
      <c r="B150" s="155" t="s">
        <v>122</v>
      </c>
      <c r="C150" s="155" t="s">
        <v>60</v>
      </c>
      <c r="D150" s="173" t="s">
        <v>672</v>
      </c>
      <c r="E150" s="174">
        <v>400</v>
      </c>
      <c r="F150" s="137">
        <v>1416333.6</v>
      </c>
      <c r="G150" s="114">
        <v>708166.8</v>
      </c>
    </row>
    <row r="151" spans="1:7" ht="38.25">
      <c r="A151" s="166" t="s">
        <v>663</v>
      </c>
      <c r="B151" s="155" t="s">
        <v>122</v>
      </c>
      <c r="C151" s="155" t="s">
        <v>367</v>
      </c>
      <c r="D151" s="167" t="s">
        <v>475</v>
      </c>
      <c r="E151" s="168">
        <v>200</v>
      </c>
      <c r="F151" s="137">
        <v>330000</v>
      </c>
      <c r="G151" s="114">
        <v>330000</v>
      </c>
    </row>
    <row r="152" spans="1:7" ht="15.75">
      <c r="A152" s="5" t="s">
        <v>16</v>
      </c>
      <c r="B152" s="16"/>
      <c r="C152" s="16"/>
      <c r="D152" s="16"/>
      <c r="E152" s="16"/>
      <c r="F152" s="165">
        <f>F14+F61+F58+F88+F142</f>
        <v>205990992.68999997</v>
      </c>
      <c r="G152" s="113">
        <f>G14+G61+G58+G88+G142</f>
        <v>193984990.40000001</v>
      </c>
    </row>
    <row r="153" spans="1:7" ht="15.75">
      <c r="A153" s="1"/>
    </row>
    <row r="154" spans="1:7" ht="15.75">
      <c r="A154" s="1"/>
    </row>
  </sheetData>
  <mergeCells count="16">
    <mergeCell ref="D1:G1"/>
    <mergeCell ref="D2:G2"/>
    <mergeCell ref="D3:G3"/>
    <mergeCell ref="D4:G4"/>
    <mergeCell ref="C5:G5"/>
    <mergeCell ref="A7:G7"/>
    <mergeCell ref="A8:G8"/>
    <mergeCell ref="G12:G13"/>
    <mergeCell ref="E10:G10"/>
    <mergeCell ref="A11:A13"/>
    <mergeCell ref="B11:B13"/>
    <mergeCell ref="C11:C13"/>
    <mergeCell ref="D11:D13"/>
    <mergeCell ref="E11:E13"/>
    <mergeCell ref="F11:G11"/>
    <mergeCell ref="F12:F13"/>
  </mergeCells>
  <pageMargins left="0.7" right="0.7" top="0.75" bottom="0.75" header="0.3" footer="0.3"/>
  <pageSetup paperSize="9" scale="74" orientation="portrait" r:id="rId1"/>
  <rowBreaks count="7" manualBreakCount="7">
    <brk id="31" max="6" man="1"/>
    <brk id="52" max="16383" man="1"/>
    <brk id="76" max="16383" man="1"/>
    <brk id="94" max="6" man="1"/>
    <brk id="110" max="16383" man="1"/>
    <brk id="124" max="16383" man="1"/>
    <brk id="1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23"/>
  <sheetViews>
    <sheetView view="pageBreakPreview" zoomScaleSheetLayoutView="100" workbookViewId="0">
      <selection activeCell="J19" sqref="J19"/>
    </sheetView>
  </sheetViews>
  <sheetFormatPr defaultRowHeight="15"/>
  <cols>
    <col min="1" max="1" width="47.7109375" customWidth="1"/>
    <col min="2" max="2" width="11.5703125" customWidth="1"/>
    <col min="3" max="3" width="12.5703125" customWidth="1"/>
    <col min="5" max="5" width="3.42578125" customWidth="1"/>
    <col min="6" max="6" width="2.28515625" customWidth="1"/>
  </cols>
  <sheetData>
    <row r="1" spans="1:6" ht="15.75">
      <c r="A1" s="286" t="s">
        <v>157</v>
      </c>
      <c r="B1" s="286"/>
      <c r="C1" s="286"/>
      <c r="D1" s="286"/>
      <c r="E1" s="286"/>
      <c r="F1" s="286"/>
    </row>
    <row r="2" spans="1:6" ht="15.75">
      <c r="A2" s="286" t="s">
        <v>255</v>
      </c>
      <c r="B2" s="286"/>
      <c r="C2" s="286"/>
      <c r="D2" s="286"/>
      <c r="E2" s="286"/>
      <c r="F2" s="286"/>
    </row>
    <row r="3" spans="1:6" ht="15.75" customHeight="1">
      <c r="A3" s="51"/>
      <c r="B3" s="51"/>
      <c r="C3" s="286" t="s">
        <v>1</v>
      </c>
      <c r="D3" s="286"/>
      <c r="E3" s="286"/>
      <c r="F3" s="286"/>
    </row>
    <row r="4" spans="1:6" ht="15.75" customHeight="1">
      <c r="A4" s="51"/>
      <c r="B4" s="286" t="s">
        <v>2</v>
      </c>
      <c r="C4" s="286"/>
      <c r="D4" s="286"/>
      <c r="E4" s="286"/>
      <c r="F4" s="286"/>
    </row>
    <row r="5" spans="1:6" ht="15.75">
      <c r="A5" s="286" t="s">
        <v>326</v>
      </c>
      <c r="B5" s="286"/>
      <c r="C5" s="286"/>
      <c r="D5" s="286"/>
      <c r="E5" s="286"/>
      <c r="F5" s="286"/>
    </row>
    <row r="6" spans="1:6" ht="15.75">
      <c r="A6" s="64"/>
      <c r="B6" s="64"/>
      <c r="C6" s="64"/>
    </row>
    <row r="7" spans="1:6" ht="15.75">
      <c r="A7" s="65"/>
      <c r="B7" s="65"/>
      <c r="C7" s="65"/>
    </row>
    <row r="8" spans="1:6" ht="15.75">
      <c r="A8" s="303" t="s">
        <v>319</v>
      </c>
      <c r="B8" s="303"/>
      <c r="C8" s="303"/>
      <c r="D8" s="366"/>
      <c r="E8" s="366"/>
      <c r="F8" s="366"/>
    </row>
    <row r="9" spans="1:6" ht="15.75">
      <c r="A9" s="303" t="s">
        <v>786</v>
      </c>
      <c r="B9" s="303"/>
      <c r="C9" s="303"/>
      <c r="D9" s="367"/>
      <c r="E9" s="367"/>
      <c r="F9" s="367"/>
    </row>
    <row r="10" spans="1:6" ht="15.75">
      <c r="A10" s="303"/>
      <c r="B10" s="303"/>
      <c r="C10" s="303"/>
      <c r="D10" s="366"/>
      <c r="E10" s="366"/>
      <c r="F10" s="366"/>
    </row>
    <row r="11" spans="1:6" ht="15.75">
      <c r="A11" s="310" t="s">
        <v>347</v>
      </c>
      <c r="B11" s="310"/>
      <c r="C11" s="310"/>
      <c r="D11" s="324"/>
      <c r="E11" s="324"/>
      <c r="F11" s="324"/>
    </row>
    <row r="14" spans="1:6">
      <c r="A14" s="391" t="s">
        <v>320</v>
      </c>
      <c r="B14" s="393" t="s">
        <v>416</v>
      </c>
      <c r="C14" s="393" t="s">
        <v>471</v>
      </c>
      <c r="D14" s="393" t="s">
        <v>763</v>
      </c>
    </row>
    <row r="15" spans="1:6">
      <c r="A15" s="391"/>
      <c r="B15" s="394"/>
      <c r="C15" s="394"/>
      <c r="D15" s="394"/>
    </row>
    <row r="16" spans="1:6" ht="25.5">
      <c r="A16" s="392" t="s">
        <v>880</v>
      </c>
      <c r="B16" s="44"/>
      <c r="C16" s="44"/>
      <c r="D16" s="44"/>
    </row>
    <row r="17" spans="1:4">
      <c r="A17" s="3" t="s">
        <v>322</v>
      </c>
      <c r="B17" s="44"/>
      <c r="C17" s="44"/>
      <c r="D17" s="44"/>
    </row>
    <row r="18" spans="1:4">
      <c r="A18" s="3" t="s">
        <v>323</v>
      </c>
      <c r="B18" s="44"/>
      <c r="C18" s="44"/>
      <c r="D18" s="44"/>
    </row>
    <row r="19" spans="1:4">
      <c r="A19" s="392" t="s">
        <v>321</v>
      </c>
      <c r="B19" s="44">
        <v>0</v>
      </c>
      <c r="C19" s="44">
        <v>0</v>
      </c>
      <c r="D19" s="44">
        <v>0</v>
      </c>
    </row>
    <row r="20" spans="1:4">
      <c r="A20" s="3" t="s">
        <v>322</v>
      </c>
      <c r="B20" s="281">
        <v>0</v>
      </c>
      <c r="C20" s="281">
        <v>0</v>
      </c>
      <c r="D20" s="281">
        <v>0</v>
      </c>
    </row>
    <row r="21" spans="1:4">
      <c r="A21" s="3" t="s">
        <v>323</v>
      </c>
      <c r="B21" s="281">
        <v>0</v>
      </c>
      <c r="C21" s="281">
        <v>0</v>
      </c>
      <c r="D21" s="281">
        <v>0</v>
      </c>
    </row>
    <row r="22" spans="1:4" ht="25.5">
      <c r="A22" s="392" t="s">
        <v>324</v>
      </c>
      <c r="B22" s="44">
        <v>0</v>
      </c>
      <c r="C22" s="44">
        <v>0</v>
      </c>
      <c r="D22" s="44">
        <v>0</v>
      </c>
    </row>
    <row r="23" spans="1:4" ht="25.5">
      <c r="A23" s="3" t="s">
        <v>325</v>
      </c>
      <c r="B23" s="281">
        <v>0</v>
      </c>
      <c r="C23" s="281">
        <v>0</v>
      </c>
      <c r="D23" s="281">
        <v>0</v>
      </c>
    </row>
  </sheetData>
  <mergeCells count="13">
    <mergeCell ref="A14:A15"/>
    <mergeCell ref="D14:D15"/>
    <mergeCell ref="C14:C15"/>
    <mergeCell ref="B14:B15"/>
    <mergeCell ref="A1:F1"/>
    <mergeCell ref="A2:F2"/>
    <mergeCell ref="C3:F3"/>
    <mergeCell ref="B4:F4"/>
    <mergeCell ref="A5:F5"/>
    <mergeCell ref="A8:F8"/>
    <mergeCell ref="A9:F9"/>
    <mergeCell ref="A10:F10"/>
    <mergeCell ref="A11:F1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BreakPreview" zoomScaleSheetLayoutView="100" workbookViewId="0">
      <selection activeCell="J34" sqref="J34"/>
    </sheetView>
  </sheetViews>
  <sheetFormatPr defaultRowHeight="15"/>
  <cols>
    <col min="1" max="1" width="4.5703125" customWidth="1"/>
    <col min="2" max="2" width="14.7109375" customWidth="1"/>
    <col min="3" max="3" width="14.85546875" customWidth="1"/>
    <col min="5" max="5" width="6.5703125" customWidth="1"/>
    <col min="6" max="6" width="3.7109375" hidden="1" customWidth="1"/>
    <col min="7" max="7" width="9.140625" hidden="1" customWidth="1"/>
    <col min="8" max="8" width="12.7109375" customWidth="1"/>
    <col min="9" max="9" width="11.7109375" customWidth="1"/>
    <col min="10" max="10" width="10.85546875" customWidth="1"/>
  </cols>
  <sheetData>
    <row r="1" spans="1:10" ht="18.75" customHeight="1">
      <c r="A1" s="2"/>
      <c r="H1" s="286" t="s">
        <v>871</v>
      </c>
      <c r="I1" s="286"/>
      <c r="J1" s="286"/>
    </row>
    <row r="2" spans="1:10" ht="18.75" customHeight="1">
      <c r="A2" s="2"/>
      <c r="H2" s="286" t="s">
        <v>327</v>
      </c>
      <c r="I2" s="286"/>
      <c r="J2" s="286"/>
    </row>
    <row r="3" spans="1:10" ht="18.75" customHeight="1">
      <c r="A3" s="2"/>
      <c r="H3" s="286" t="s">
        <v>328</v>
      </c>
      <c r="I3" s="286"/>
      <c r="J3" s="286"/>
    </row>
    <row r="4" spans="1:10" ht="19.5" customHeight="1">
      <c r="A4" s="66"/>
      <c r="H4" s="286" t="s">
        <v>329</v>
      </c>
      <c r="I4" s="286"/>
      <c r="J4" s="286"/>
    </row>
    <row r="5" spans="1:10" ht="19.5" customHeight="1">
      <c r="A5" s="66"/>
      <c r="H5" s="286" t="s">
        <v>339</v>
      </c>
      <c r="I5" s="286"/>
      <c r="J5" s="286"/>
    </row>
    <row r="6" spans="1:10" ht="19.5">
      <c r="A6" s="66"/>
      <c r="H6" s="58"/>
      <c r="I6" s="58"/>
      <c r="J6" s="58"/>
    </row>
    <row r="7" spans="1:10">
      <c r="A7" s="303" t="s">
        <v>330</v>
      </c>
      <c r="B7" s="352"/>
      <c r="C7" s="352"/>
      <c r="D7" s="352"/>
      <c r="E7" s="352"/>
      <c r="F7" s="352"/>
      <c r="G7" s="352"/>
      <c r="H7" s="352"/>
      <c r="I7" s="352"/>
      <c r="J7" s="352"/>
    </row>
    <row r="8" spans="1:10" ht="35.25" customHeight="1">
      <c r="A8" s="303" t="s">
        <v>787</v>
      </c>
      <c r="B8" s="352"/>
      <c r="C8" s="352"/>
      <c r="D8" s="352"/>
      <c r="E8" s="352"/>
      <c r="F8" s="352"/>
      <c r="G8" s="352"/>
      <c r="H8" s="352"/>
      <c r="I8" s="352"/>
      <c r="J8" s="352"/>
    </row>
    <row r="9" spans="1:10" ht="15.75">
      <c r="A9" s="368" t="s">
        <v>788</v>
      </c>
      <c r="B9" s="368"/>
      <c r="C9" s="368"/>
      <c r="D9" s="368"/>
      <c r="E9" s="368"/>
      <c r="F9" s="368"/>
      <c r="G9" s="368"/>
      <c r="H9" s="368"/>
      <c r="I9" s="368"/>
      <c r="J9" s="368"/>
    </row>
    <row r="10" spans="1:10" ht="15.75">
      <c r="A10" s="67"/>
    </row>
    <row r="11" spans="1:10" ht="15.75">
      <c r="A11" s="67"/>
    </row>
    <row r="12" spans="1:10" ht="31.5" customHeight="1">
      <c r="A12" s="369" t="s">
        <v>789</v>
      </c>
      <c r="B12" s="370"/>
      <c r="C12" s="370"/>
      <c r="D12" s="370"/>
      <c r="E12" s="370"/>
      <c r="F12" s="370"/>
      <c r="G12" s="370"/>
      <c r="H12" s="370"/>
      <c r="I12" s="370"/>
      <c r="J12" s="370"/>
    </row>
    <row r="13" spans="1:10" ht="15.75">
      <c r="A13" s="68"/>
    </row>
    <row r="14" spans="1:10" ht="77.25" customHeight="1">
      <c r="A14" s="322" t="s">
        <v>331</v>
      </c>
      <c r="B14" s="322" t="s">
        <v>332</v>
      </c>
      <c r="C14" s="56" t="s">
        <v>333</v>
      </c>
      <c r="D14" s="372" t="s">
        <v>368</v>
      </c>
      <c r="E14" s="373"/>
      <c r="F14" s="373"/>
      <c r="G14" s="325"/>
      <c r="H14" s="56" t="s">
        <v>334</v>
      </c>
      <c r="I14" s="56" t="s">
        <v>335</v>
      </c>
      <c r="J14" s="56" t="s">
        <v>336</v>
      </c>
    </row>
    <row r="15" spans="1:10" hidden="1">
      <c r="A15" s="371"/>
      <c r="B15" s="322"/>
      <c r="C15" s="69"/>
      <c r="D15" s="374"/>
      <c r="E15" s="375"/>
      <c r="F15" s="375"/>
      <c r="G15" s="326"/>
      <c r="H15" s="59"/>
      <c r="I15" s="59"/>
      <c r="J15" s="379"/>
    </row>
    <row r="16" spans="1:10" hidden="1">
      <c r="A16" s="371"/>
      <c r="B16" s="322"/>
      <c r="C16" s="70"/>
      <c r="D16" s="376"/>
      <c r="E16" s="377"/>
      <c r="F16" s="377"/>
      <c r="G16" s="378"/>
      <c r="H16" s="70"/>
      <c r="I16" s="70"/>
      <c r="J16" s="380"/>
    </row>
    <row r="17" spans="1:10">
      <c r="A17" s="55">
        <v>1</v>
      </c>
      <c r="B17" s="55">
        <v>2</v>
      </c>
      <c r="C17" s="55">
        <v>3</v>
      </c>
      <c r="D17" s="386">
        <v>4</v>
      </c>
      <c r="E17" s="387"/>
      <c r="F17" s="387"/>
      <c r="G17" s="388"/>
      <c r="H17" s="55">
        <v>5</v>
      </c>
      <c r="I17" s="55">
        <v>6</v>
      </c>
      <c r="J17" s="55">
        <v>7</v>
      </c>
    </row>
    <row r="18" spans="1:10" ht="36" customHeight="1">
      <c r="A18" s="55"/>
      <c r="B18" s="25"/>
      <c r="C18" s="57"/>
      <c r="D18" s="296">
        <v>0</v>
      </c>
      <c r="E18" s="389"/>
      <c r="F18" s="389"/>
      <c r="G18" s="390"/>
      <c r="H18" s="55"/>
      <c r="I18" s="55"/>
      <c r="J18" s="25"/>
    </row>
    <row r="19" spans="1:10" ht="15.75">
      <c r="A19" s="68"/>
    </row>
    <row r="21" spans="1:10" ht="50.25" customHeight="1">
      <c r="A21" s="303" t="s">
        <v>790</v>
      </c>
      <c r="B21" s="303"/>
      <c r="C21" s="303"/>
      <c r="D21" s="303"/>
      <c r="E21" s="303"/>
      <c r="F21" s="303"/>
      <c r="G21" s="303"/>
      <c r="H21" s="303"/>
      <c r="I21" s="303"/>
      <c r="J21" s="303"/>
    </row>
    <row r="22" spans="1:10" ht="25.5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51" customHeight="1">
      <c r="A23" s="372" t="s">
        <v>337</v>
      </c>
      <c r="B23" s="373"/>
      <c r="C23" s="373"/>
      <c r="D23" s="325"/>
      <c r="E23" s="322" t="s">
        <v>369</v>
      </c>
      <c r="F23" s="322"/>
      <c r="G23" s="322"/>
      <c r="H23" s="322"/>
      <c r="I23" s="322"/>
      <c r="J23" s="322"/>
    </row>
    <row r="24" spans="1:10" ht="51" customHeight="1">
      <c r="A24" s="376"/>
      <c r="B24" s="377"/>
      <c r="C24" s="377"/>
      <c r="D24" s="378"/>
      <c r="E24" s="386" t="s">
        <v>416</v>
      </c>
      <c r="F24" s="387"/>
      <c r="G24" s="387"/>
      <c r="H24" s="388"/>
      <c r="I24" s="209" t="s">
        <v>471</v>
      </c>
      <c r="J24" s="209" t="s">
        <v>763</v>
      </c>
    </row>
    <row r="25" spans="1:10" ht="15" customHeight="1">
      <c r="A25" s="322" t="s">
        <v>338</v>
      </c>
      <c r="B25" s="322"/>
      <c r="C25" s="322"/>
      <c r="D25" s="322"/>
      <c r="E25" s="287">
        <v>0</v>
      </c>
      <c r="F25" s="381"/>
      <c r="G25" s="381"/>
      <c r="H25" s="382"/>
      <c r="I25" s="295">
        <v>0</v>
      </c>
      <c r="J25" s="295">
        <v>0</v>
      </c>
    </row>
    <row r="26" spans="1:10" ht="29.25" customHeight="1">
      <c r="A26" s="322"/>
      <c r="B26" s="322"/>
      <c r="C26" s="322"/>
      <c r="D26" s="322"/>
      <c r="E26" s="383"/>
      <c r="F26" s="384"/>
      <c r="G26" s="384"/>
      <c r="H26" s="385"/>
      <c r="I26" s="295"/>
      <c r="J26" s="295"/>
    </row>
  </sheetData>
  <mergeCells count="23">
    <mergeCell ref="A25:D26"/>
    <mergeCell ref="E25:H26"/>
    <mergeCell ref="I25:I26"/>
    <mergeCell ref="J25:J26"/>
    <mergeCell ref="D17:G17"/>
    <mergeCell ref="D18:G18"/>
    <mergeCell ref="A21:J21"/>
    <mergeCell ref="A23:D24"/>
    <mergeCell ref="E23:J23"/>
    <mergeCell ref="E24:H24"/>
    <mergeCell ref="A8:J8"/>
    <mergeCell ref="A9:J9"/>
    <mergeCell ref="A12:J12"/>
    <mergeCell ref="A14:A16"/>
    <mergeCell ref="B14:B16"/>
    <mergeCell ref="D14:G16"/>
    <mergeCell ref="J15:J16"/>
    <mergeCell ref="A7:J7"/>
    <mergeCell ref="H1:J1"/>
    <mergeCell ref="H2:J2"/>
    <mergeCell ref="H3:J3"/>
    <mergeCell ref="H4:J4"/>
    <mergeCell ref="H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8"/>
  <sheetViews>
    <sheetView view="pageBreakPreview" zoomScale="112" zoomScaleSheetLayoutView="112" workbookViewId="0">
      <selection activeCell="B106" sqref="B106:B107"/>
    </sheetView>
  </sheetViews>
  <sheetFormatPr defaultRowHeight="15"/>
  <cols>
    <col min="1" max="1" width="23.42578125" customWidth="1"/>
    <col min="2" max="2" width="74.5703125" customWidth="1"/>
    <col min="3" max="3" width="15.140625" customWidth="1"/>
  </cols>
  <sheetData>
    <row r="1" spans="1:3" ht="15.75" customHeight="1">
      <c r="A1" s="1"/>
      <c r="B1" s="286" t="s">
        <v>183</v>
      </c>
      <c r="C1" s="286"/>
    </row>
    <row r="2" spans="1:3" ht="15.75" customHeight="1">
      <c r="A2" s="1"/>
      <c r="B2" s="286" t="s">
        <v>0</v>
      </c>
      <c r="C2" s="286"/>
    </row>
    <row r="3" spans="1:3" ht="15.75" customHeight="1">
      <c r="A3" s="1"/>
      <c r="B3" s="302" t="s">
        <v>193</v>
      </c>
      <c r="C3" s="302"/>
    </row>
    <row r="4" spans="1:3" ht="15.75" customHeight="1">
      <c r="A4" s="1"/>
      <c r="B4" s="286" t="s">
        <v>2</v>
      </c>
      <c r="C4" s="286"/>
    </row>
    <row r="5" spans="1:3" ht="15.75" customHeight="1">
      <c r="A5" s="1"/>
      <c r="B5" s="286" t="s">
        <v>435</v>
      </c>
      <c r="C5" s="286"/>
    </row>
    <row r="6" spans="1:3" ht="15.75">
      <c r="A6" s="303"/>
      <c r="B6" s="304"/>
      <c r="C6" s="304"/>
    </row>
    <row r="7" spans="1:3">
      <c r="A7" s="301" t="s">
        <v>194</v>
      </c>
      <c r="B7" s="301"/>
      <c r="C7" s="301"/>
    </row>
    <row r="8" spans="1:3" ht="35.25" customHeight="1">
      <c r="A8" s="283" t="s">
        <v>753</v>
      </c>
      <c r="B8" s="283"/>
      <c r="C8" s="283"/>
    </row>
    <row r="9" spans="1:3" ht="15.75">
      <c r="A9" s="1"/>
      <c r="B9" s="1"/>
      <c r="C9" s="1"/>
    </row>
    <row r="10" spans="1:3" ht="20.25" customHeight="1">
      <c r="A10" s="63"/>
      <c r="B10" s="305" t="s">
        <v>347</v>
      </c>
      <c r="C10" s="305"/>
    </row>
    <row r="11" spans="1:3" ht="39" customHeight="1">
      <c r="A11" s="31" t="s">
        <v>195</v>
      </c>
      <c r="B11" s="132" t="s">
        <v>3</v>
      </c>
      <c r="C11" s="198" t="s">
        <v>754</v>
      </c>
    </row>
    <row r="12" spans="1:3">
      <c r="A12" s="33" t="s">
        <v>196</v>
      </c>
      <c r="B12" s="7" t="s">
        <v>197</v>
      </c>
      <c r="C12" s="135">
        <f>C13+C19+C33+C42+C48+C61+C66+C71+C77+C45+C55</f>
        <v>56211656.510000005</v>
      </c>
    </row>
    <row r="13" spans="1:3">
      <c r="A13" s="33" t="s">
        <v>198</v>
      </c>
      <c r="B13" s="7" t="s">
        <v>199</v>
      </c>
      <c r="C13" s="135">
        <f>C14</f>
        <v>37289500</v>
      </c>
    </row>
    <row r="14" spans="1:3" ht="14.25" customHeight="1">
      <c r="A14" s="128" t="s">
        <v>200</v>
      </c>
      <c r="B14" s="129" t="s">
        <v>201</v>
      </c>
      <c r="C14" s="130">
        <f>C15+C16+C17+C18</f>
        <v>37289500</v>
      </c>
    </row>
    <row r="15" spans="1:3" ht="53.25" customHeight="1">
      <c r="A15" s="103" t="s">
        <v>377</v>
      </c>
      <c r="B15" s="106" t="s">
        <v>202</v>
      </c>
      <c r="C15" s="137">
        <v>37010000</v>
      </c>
    </row>
    <row r="16" spans="1:3" ht="66.75" customHeight="1">
      <c r="A16" s="103" t="s">
        <v>378</v>
      </c>
      <c r="B16" s="106" t="s">
        <v>374</v>
      </c>
      <c r="C16" s="137">
        <v>100000</v>
      </c>
    </row>
    <row r="17" spans="1:3" ht="30" customHeight="1">
      <c r="A17" s="103" t="s">
        <v>379</v>
      </c>
      <c r="B17" s="106" t="s">
        <v>375</v>
      </c>
      <c r="C17" s="137">
        <v>129500</v>
      </c>
    </row>
    <row r="18" spans="1:3" ht="54.75" customHeight="1">
      <c r="A18" s="103" t="s">
        <v>380</v>
      </c>
      <c r="B18" s="106" t="s">
        <v>376</v>
      </c>
      <c r="C18" s="137">
        <v>50000</v>
      </c>
    </row>
    <row r="19" spans="1:3" ht="27" customHeight="1">
      <c r="A19" s="33" t="s">
        <v>203</v>
      </c>
      <c r="B19" s="7" t="s">
        <v>204</v>
      </c>
      <c r="C19" s="135">
        <f>C20</f>
        <v>7412520</v>
      </c>
    </row>
    <row r="20" spans="1:3" ht="27" customHeight="1">
      <c r="A20" s="103" t="s">
        <v>382</v>
      </c>
      <c r="B20" s="106" t="s">
        <v>381</v>
      </c>
      <c r="C20" s="130">
        <f>C22+C25+C28+C31</f>
        <v>7412520</v>
      </c>
    </row>
    <row r="21" spans="1:3" ht="41.25" customHeight="1">
      <c r="A21" s="138" t="s">
        <v>436</v>
      </c>
      <c r="B21" s="139" t="s">
        <v>437</v>
      </c>
      <c r="C21" s="130">
        <f>C22</f>
        <v>3351430</v>
      </c>
    </row>
    <row r="22" spans="1:3" ht="18.75" customHeight="1">
      <c r="A22" s="306" t="s">
        <v>387</v>
      </c>
      <c r="B22" s="298" t="s">
        <v>383</v>
      </c>
      <c r="C22" s="307">
        <v>3351430</v>
      </c>
    </row>
    <row r="23" spans="1:3" ht="46.5" customHeight="1">
      <c r="A23" s="306"/>
      <c r="B23" s="298"/>
      <c r="C23" s="307"/>
    </row>
    <row r="24" spans="1:3" ht="54.75" customHeight="1">
      <c r="A24" s="140" t="s">
        <v>438</v>
      </c>
      <c r="B24" s="141" t="s">
        <v>439</v>
      </c>
      <c r="C24" s="130">
        <f>C25</f>
        <v>18550</v>
      </c>
    </row>
    <row r="25" spans="1:3" ht="78" customHeight="1">
      <c r="A25" s="299" t="s">
        <v>388</v>
      </c>
      <c r="B25" s="298" t="s">
        <v>384</v>
      </c>
      <c r="C25" s="142">
        <v>18550</v>
      </c>
    </row>
    <row r="26" spans="1:3" ht="9" hidden="1" customHeight="1">
      <c r="A26" s="299"/>
      <c r="B26" s="298"/>
      <c r="C26" s="142"/>
    </row>
    <row r="27" spans="1:3" ht="42.75" customHeight="1">
      <c r="A27" s="140" t="s">
        <v>440</v>
      </c>
      <c r="B27" s="141" t="s">
        <v>441</v>
      </c>
      <c r="C27" s="142">
        <f>C28</f>
        <v>4462790</v>
      </c>
    </row>
    <row r="28" spans="1:3" ht="41.25" customHeight="1">
      <c r="A28" s="299" t="s">
        <v>389</v>
      </c>
      <c r="B28" s="298" t="s">
        <v>385</v>
      </c>
      <c r="C28" s="300">
        <v>4462790</v>
      </c>
    </row>
    <row r="29" spans="1:3" ht="25.5" customHeight="1">
      <c r="A29" s="299"/>
      <c r="B29" s="298"/>
      <c r="C29" s="300"/>
    </row>
    <row r="30" spans="1:3" ht="42" customHeight="1">
      <c r="A30" s="140" t="s">
        <v>442</v>
      </c>
      <c r="B30" s="141" t="s">
        <v>443</v>
      </c>
      <c r="C30" s="142">
        <f>C31</f>
        <v>-420250</v>
      </c>
    </row>
    <row r="31" spans="1:3" ht="66.75" customHeight="1">
      <c r="A31" s="299" t="s">
        <v>390</v>
      </c>
      <c r="B31" s="298" t="s">
        <v>386</v>
      </c>
      <c r="C31" s="142">
        <v>-420250</v>
      </c>
    </row>
    <row r="32" spans="1:3" ht="6" hidden="1" customHeight="1">
      <c r="A32" s="299"/>
      <c r="B32" s="298"/>
      <c r="C32" s="142">
        <v>-394298.97</v>
      </c>
    </row>
    <row r="33" spans="1:3" ht="14.25" customHeight="1">
      <c r="A33" s="33" t="s">
        <v>205</v>
      </c>
      <c r="B33" s="136" t="s">
        <v>206</v>
      </c>
      <c r="C33" s="135">
        <f>C34+C36+C38+C40</f>
        <v>1556355.42</v>
      </c>
    </row>
    <row r="34" spans="1:3" ht="18" customHeight="1">
      <c r="A34" s="103" t="s">
        <v>391</v>
      </c>
      <c r="B34" s="106" t="s">
        <v>207</v>
      </c>
      <c r="C34" s="130">
        <f>C35</f>
        <v>200000</v>
      </c>
    </row>
    <row r="35" spans="1:3" ht="17.25" customHeight="1">
      <c r="A35" s="103" t="s">
        <v>315</v>
      </c>
      <c r="B35" s="106" t="s">
        <v>207</v>
      </c>
      <c r="C35" s="137">
        <v>200000</v>
      </c>
    </row>
    <row r="36" spans="1:3" ht="15.75" customHeight="1">
      <c r="A36" s="104" t="s">
        <v>392</v>
      </c>
      <c r="B36" s="129" t="s">
        <v>208</v>
      </c>
      <c r="C36" s="130">
        <f>C37</f>
        <v>362000</v>
      </c>
    </row>
    <row r="37" spans="1:3">
      <c r="A37" s="104" t="s">
        <v>317</v>
      </c>
      <c r="B37" s="129" t="s">
        <v>208</v>
      </c>
      <c r="C37" s="137">
        <v>362000</v>
      </c>
    </row>
    <row r="38" spans="1:3">
      <c r="A38" s="103" t="s">
        <v>394</v>
      </c>
      <c r="B38" s="106" t="s">
        <v>393</v>
      </c>
      <c r="C38" s="130">
        <f>C39</f>
        <v>720000</v>
      </c>
    </row>
    <row r="39" spans="1:3" ht="27.75" customHeight="1">
      <c r="A39" s="103" t="s">
        <v>316</v>
      </c>
      <c r="B39" s="106" t="s">
        <v>415</v>
      </c>
      <c r="C39" s="137">
        <v>720000</v>
      </c>
    </row>
    <row r="40" spans="1:3" ht="23.25" customHeight="1">
      <c r="A40" s="103" t="s">
        <v>865</v>
      </c>
      <c r="B40" s="213" t="s">
        <v>864</v>
      </c>
      <c r="C40" s="137">
        <f>C41</f>
        <v>274355.42</v>
      </c>
    </row>
    <row r="41" spans="1:3" ht="27.75" customHeight="1">
      <c r="A41" s="212" t="s">
        <v>863</v>
      </c>
      <c r="B41" s="213" t="s">
        <v>756</v>
      </c>
      <c r="C41" s="137">
        <v>274355.42</v>
      </c>
    </row>
    <row r="42" spans="1:3" ht="27.75" customHeight="1">
      <c r="A42" s="33" t="s">
        <v>209</v>
      </c>
      <c r="B42" s="7" t="s">
        <v>210</v>
      </c>
      <c r="C42" s="135">
        <f t="shared" ref="C42:C43" si="0">C43</f>
        <v>600000</v>
      </c>
    </row>
    <row r="43" spans="1:3" ht="18" customHeight="1">
      <c r="A43" s="128" t="s">
        <v>211</v>
      </c>
      <c r="B43" s="101" t="s">
        <v>212</v>
      </c>
      <c r="C43" s="130">
        <f t="shared" si="0"/>
        <v>600000</v>
      </c>
    </row>
    <row r="44" spans="1:3" ht="17.25" customHeight="1">
      <c r="A44" s="131" t="s">
        <v>213</v>
      </c>
      <c r="B44" s="101" t="s">
        <v>214</v>
      </c>
      <c r="C44" s="137">
        <v>600000</v>
      </c>
    </row>
    <row r="45" spans="1:3" ht="17.25" customHeight="1">
      <c r="A45" s="133" t="s">
        <v>444</v>
      </c>
      <c r="B45" s="136" t="s">
        <v>445</v>
      </c>
      <c r="C45" s="143">
        <f>C46</f>
        <v>100000</v>
      </c>
    </row>
    <row r="46" spans="1:3" ht="26.25" customHeight="1">
      <c r="A46" s="131" t="s">
        <v>446</v>
      </c>
      <c r="B46" s="101" t="s">
        <v>447</v>
      </c>
      <c r="C46" s="137">
        <f>C47</f>
        <v>100000</v>
      </c>
    </row>
    <row r="47" spans="1:3" ht="27.75" customHeight="1">
      <c r="A47" s="131" t="s">
        <v>448</v>
      </c>
      <c r="B47" s="101" t="s">
        <v>449</v>
      </c>
      <c r="C47" s="137">
        <v>100000</v>
      </c>
    </row>
    <row r="48" spans="1:3" ht="29.25" customHeight="1">
      <c r="A48" s="33" t="s">
        <v>215</v>
      </c>
      <c r="B48" s="7" t="s">
        <v>216</v>
      </c>
      <c r="C48" s="135">
        <f>C49</f>
        <v>4317861</v>
      </c>
    </row>
    <row r="49" spans="1:3" ht="54.75" customHeight="1">
      <c r="A49" s="103" t="s">
        <v>395</v>
      </c>
      <c r="B49" s="106" t="s">
        <v>217</v>
      </c>
      <c r="C49" s="130">
        <f>C50+C53</f>
        <v>4317861</v>
      </c>
    </row>
    <row r="50" spans="1:3" ht="40.5" customHeight="1">
      <c r="A50" s="128" t="s">
        <v>218</v>
      </c>
      <c r="B50" s="106" t="s">
        <v>219</v>
      </c>
      <c r="C50" s="130">
        <f>C51+C52</f>
        <v>4050918</v>
      </c>
    </row>
    <row r="51" spans="1:3" ht="54" customHeight="1">
      <c r="A51" s="131" t="s">
        <v>345</v>
      </c>
      <c r="B51" s="106" t="s">
        <v>396</v>
      </c>
      <c r="C51" s="137">
        <v>3713438</v>
      </c>
    </row>
    <row r="52" spans="1:3" ht="53.25" customHeight="1">
      <c r="A52" s="131" t="s">
        <v>220</v>
      </c>
      <c r="B52" s="106" t="s">
        <v>397</v>
      </c>
      <c r="C52" s="137">
        <v>337480</v>
      </c>
    </row>
    <row r="53" spans="1:3" ht="53.25" customHeight="1">
      <c r="A53" s="103" t="s">
        <v>398</v>
      </c>
      <c r="B53" s="106" t="s">
        <v>872</v>
      </c>
      <c r="C53" s="130">
        <f>C54</f>
        <v>266943</v>
      </c>
    </row>
    <row r="54" spans="1:3" ht="40.5" customHeight="1">
      <c r="A54" s="103" t="s">
        <v>313</v>
      </c>
      <c r="B54" s="106" t="s">
        <v>221</v>
      </c>
      <c r="C54" s="137">
        <v>266943</v>
      </c>
    </row>
    <row r="55" spans="1:3">
      <c r="A55" s="33" t="s">
        <v>766</v>
      </c>
      <c r="B55" s="203" t="s">
        <v>767</v>
      </c>
      <c r="C55" s="143">
        <f>C56</f>
        <v>1154760</v>
      </c>
    </row>
    <row r="56" spans="1:3">
      <c r="A56" s="201" t="s">
        <v>768</v>
      </c>
      <c r="B56" s="101" t="s">
        <v>769</v>
      </c>
      <c r="C56" s="137">
        <f>C57+C58+C59+C60</f>
        <v>1154760</v>
      </c>
    </row>
    <row r="57" spans="1:3" ht="26.25">
      <c r="A57" s="200" t="s">
        <v>770</v>
      </c>
      <c r="B57" s="199" t="s">
        <v>771</v>
      </c>
      <c r="C57" s="137">
        <v>21480</v>
      </c>
    </row>
    <row r="58" spans="1:3">
      <c r="A58" s="200" t="s">
        <v>772</v>
      </c>
      <c r="B58" s="199" t="s">
        <v>773</v>
      </c>
      <c r="C58" s="137">
        <v>1870</v>
      </c>
    </row>
    <row r="59" spans="1:3">
      <c r="A59" s="200" t="s">
        <v>774</v>
      </c>
      <c r="B59" s="199" t="s">
        <v>775</v>
      </c>
      <c r="C59" s="137">
        <v>419720</v>
      </c>
    </row>
    <row r="60" spans="1:3">
      <c r="A60" s="200" t="s">
        <v>776</v>
      </c>
      <c r="B60" s="199" t="s">
        <v>777</v>
      </c>
      <c r="C60" s="137">
        <v>711690</v>
      </c>
    </row>
    <row r="61" spans="1:3" ht="29.25" customHeight="1">
      <c r="A61" s="33" t="s">
        <v>222</v>
      </c>
      <c r="B61" s="7" t="s">
        <v>357</v>
      </c>
      <c r="C61" s="135">
        <f t="shared" ref="C61:C62" si="1">C62</f>
        <v>1897372.6</v>
      </c>
    </row>
    <row r="62" spans="1:3" ht="19.5" customHeight="1">
      <c r="A62" s="128" t="s">
        <v>223</v>
      </c>
      <c r="B62" s="106" t="s">
        <v>224</v>
      </c>
      <c r="C62" s="130">
        <f t="shared" si="1"/>
        <v>1897372.6</v>
      </c>
    </row>
    <row r="63" spans="1:3" ht="17.25" customHeight="1">
      <c r="A63" s="128" t="s">
        <v>225</v>
      </c>
      <c r="B63" s="106" t="s">
        <v>226</v>
      </c>
      <c r="C63" s="130">
        <f>C64+C65</f>
        <v>1897372.6</v>
      </c>
    </row>
    <row r="64" spans="1:3" ht="25.5" customHeight="1">
      <c r="A64" s="131" t="s">
        <v>227</v>
      </c>
      <c r="B64" s="106" t="s">
        <v>228</v>
      </c>
      <c r="C64" s="137">
        <v>15000</v>
      </c>
    </row>
    <row r="65" spans="1:3" ht="27.75" customHeight="1">
      <c r="A65" s="131" t="s">
        <v>229</v>
      </c>
      <c r="B65" s="129" t="s">
        <v>228</v>
      </c>
      <c r="C65" s="137">
        <v>1882372.6</v>
      </c>
    </row>
    <row r="66" spans="1:3" ht="27.75" customHeight="1">
      <c r="A66" s="33" t="s">
        <v>230</v>
      </c>
      <c r="B66" s="7" t="s">
        <v>231</v>
      </c>
      <c r="C66" s="135">
        <f>C67</f>
        <v>1856900</v>
      </c>
    </row>
    <row r="67" spans="1:3" ht="26.25" customHeight="1">
      <c r="A67" s="103" t="s">
        <v>402</v>
      </c>
      <c r="B67" s="106" t="s">
        <v>399</v>
      </c>
      <c r="C67" s="130">
        <f>C68</f>
        <v>1856900</v>
      </c>
    </row>
    <row r="68" spans="1:3" ht="25.5" customHeight="1">
      <c r="A68" s="103" t="s">
        <v>403</v>
      </c>
      <c r="B68" s="106" t="s">
        <v>232</v>
      </c>
      <c r="C68" s="130">
        <f>C69+C70</f>
        <v>1856900</v>
      </c>
    </row>
    <row r="69" spans="1:3" ht="39.75" customHeight="1">
      <c r="A69" s="103" t="s">
        <v>404</v>
      </c>
      <c r="B69" s="106" t="s">
        <v>400</v>
      </c>
      <c r="C69" s="137">
        <v>1749700</v>
      </c>
    </row>
    <row r="70" spans="1:3" ht="29.25" customHeight="1">
      <c r="A70" s="103" t="s">
        <v>405</v>
      </c>
      <c r="B70" s="106" t="s">
        <v>401</v>
      </c>
      <c r="C70" s="137">
        <v>107200</v>
      </c>
    </row>
    <row r="71" spans="1:3" ht="17.25" customHeight="1">
      <c r="A71" s="33" t="s">
        <v>233</v>
      </c>
      <c r="B71" s="136" t="s">
        <v>234</v>
      </c>
      <c r="C71" s="135">
        <f>C72+C73+C74+C75+C76</f>
        <v>24387.489999999998</v>
      </c>
    </row>
    <row r="72" spans="1:3" ht="54.75" customHeight="1">
      <c r="A72" s="131" t="s">
        <v>450</v>
      </c>
      <c r="B72" s="144" t="s">
        <v>451</v>
      </c>
      <c r="C72" s="130">
        <v>932.5</v>
      </c>
    </row>
    <row r="73" spans="1:3" ht="65.25" customHeight="1">
      <c r="A73" s="131" t="s">
        <v>452</v>
      </c>
      <c r="B73" s="144" t="s">
        <v>453</v>
      </c>
      <c r="C73" s="130">
        <v>6250</v>
      </c>
    </row>
    <row r="74" spans="1:3" ht="53.25" customHeight="1">
      <c r="A74" s="131" t="s">
        <v>454</v>
      </c>
      <c r="B74" s="144" t="s">
        <v>455</v>
      </c>
      <c r="C74" s="130">
        <v>0</v>
      </c>
    </row>
    <row r="75" spans="1:3" ht="54" customHeight="1">
      <c r="A75" s="145" t="s">
        <v>456</v>
      </c>
      <c r="B75" s="146" t="s">
        <v>457</v>
      </c>
      <c r="C75" s="130">
        <v>2254.9899999999998</v>
      </c>
    </row>
    <row r="76" spans="1:3" ht="55.5" customHeight="1">
      <c r="A76" s="103" t="s">
        <v>458</v>
      </c>
      <c r="B76" s="106" t="s">
        <v>459</v>
      </c>
      <c r="C76" s="137">
        <v>14950</v>
      </c>
    </row>
    <row r="77" spans="1:3" ht="16.5" customHeight="1">
      <c r="A77" s="33" t="s">
        <v>235</v>
      </c>
      <c r="B77" s="136" t="s">
        <v>236</v>
      </c>
      <c r="C77" s="135">
        <f t="shared" ref="C77:C78" si="2">C78</f>
        <v>2000</v>
      </c>
    </row>
    <row r="78" spans="1:3" ht="19.5" customHeight="1">
      <c r="A78" s="128" t="s">
        <v>237</v>
      </c>
      <c r="B78" s="101" t="s">
        <v>238</v>
      </c>
      <c r="C78" s="130">
        <f t="shared" si="2"/>
        <v>2000</v>
      </c>
    </row>
    <row r="79" spans="1:3" ht="18" customHeight="1">
      <c r="A79" s="131" t="s">
        <v>239</v>
      </c>
      <c r="B79" s="101" t="s">
        <v>240</v>
      </c>
      <c r="C79" s="137">
        <v>2000</v>
      </c>
    </row>
    <row r="80" spans="1:3" ht="17.25" customHeight="1">
      <c r="A80" s="33" t="s">
        <v>241</v>
      </c>
      <c r="B80" s="7" t="s">
        <v>242</v>
      </c>
      <c r="C80" s="135">
        <f>C81</f>
        <v>177139270.37</v>
      </c>
    </row>
    <row r="81" spans="1:3" ht="31.5" customHeight="1">
      <c r="A81" s="33" t="s">
        <v>243</v>
      </c>
      <c r="B81" s="7" t="s">
        <v>244</v>
      </c>
      <c r="C81" s="135">
        <f>C82+C87+C94+C103</f>
        <v>177139270.37</v>
      </c>
    </row>
    <row r="82" spans="1:3" ht="17.25" customHeight="1">
      <c r="A82" s="33" t="s">
        <v>348</v>
      </c>
      <c r="B82" s="7" t="s">
        <v>282</v>
      </c>
      <c r="C82" s="135">
        <f t="shared" ref="C82" si="3">C83</f>
        <v>81465885.299999997</v>
      </c>
    </row>
    <row r="83" spans="1:3" ht="16.5" customHeight="1">
      <c r="A83" s="128" t="s">
        <v>349</v>
      </c>
      <c r="B83" s="129" t="s">
        <v>245</v>
      </c>
      <c r="C83" s="130">
        <f>C84+C86</f>
        <v>81465885.299999997</v>
      </c>
    </row>
    <row r="84" spans="1:3" ht="26.25">
      <c r="A84" s="131" t="s">
        <v>350</v>
      </c>
      <c r="B84" s="278" t="s">
        <v>873</v>
      </c>
      <c r="C84" s="137">
        <v>76041900</v>
      </c>
    </row>
    <row r="85" spans="1:3" ht="18" customHeight="1">
      <c r="A85" s="131" t="s">
        <v>351</v>
      </c>
      <c r="B85" s="129" t="s">
        <v>346</v>
      </c>
      <c r="C85" s="130">
        <f>C86</f>
        <v>5423985.2999999998</v>
      </c>
    </row>
    <row r="86" spans="1:3" ht="26.25" customHeight="1">
      <c r="A86" s="131" t="s">
        <v>352</v>
      </c>
      <c r="B86" s="129" t="s">
        <v>344</v>
      </c>
      <c r="C86" s="137">
        <v>5423985.2999999998</v>
      </c>
    </row>
    <row r="87" spans="1:3" ht="27" customHeight="1">
      <c r="A87" s="33" t="s">
        <v>353</v>
      </c>
      <c r="B87" s="7" t="s">
        <v>247</v>
      </c>
      <c r="C87" s="135">
        <f>C92+C88+C90</f>
        <v>13307836.370000001</v>
      </c>
    </row>
    <row r="88" spans="1:3" ht="43.5" customHeight="1">
      <c r="A88" s="76" t="s">
        <v>757</v>
      </c>
      <c r="B88" s="73" t="s">
        <v>758</v>
      </c>
      <c r="C88" s="130">
        <f>C89</f>
        <v>3942544.1</v>
      </c>
    </row>
    <row r="89" spans="1:3" ht="40.5" customHeight="1">
      <c r="A89" s="76" t="s">
        <v>759</v>
      </c>
      <c r="B89" s="73" t="s">
        <v>760</v>
      </c>
      <c r="C89" s="130">
        <v>3942544.1</v>
      </c>
    </row>
    <row r="90" spans="1:3" ht="55.5" customHeight="1">
      <c r="A90" s="147" t="s">
        <v>460</v>
      </c>
      <c r="B90" s="148" t="s">
        <v>461</v>
      </c>
      <c r="C90" s="149">
        <f>C91</f>
        <v>5523790.4900000002</v>
      </c>
    </row>
    <row r="91" spans="1:3" ht="54" customHeight="1">
      <c r="A91" s="147" t="s">
        <v>462</v>
      </c>
      <c r="B91" s="148" t="s">
        <v>463</v>
      </c>
      <c r="C91" s="149">
        <v>5523790.4900000002</v>
      </c>
    </row>
    <row r="92" spans="1:3">
      <c r="A92" s="128" t="s">
        <v>354</v>
      </c>
      <c r="B92" s="102" t="s">
        <v>248</v>
      </c>
      <c r="C92" s="130">
        <f t="shared" ref="C92" si="4">C93</f>
        <v>3841501.78</v>
      </c>
    </row>
    <row r="93" spans="1:3">
      <c r="A93" s="131" t="s">
        <v>355</v>
      </c>
      <c r="B93" s="102" t="s">
        <v>249</v>
      </c>
      <c r="C93" s="137">
        <v>3841501.78</v>
      </c>
    </row>
    <row r="94" spans="1:3" ht="16.5" customHeight="1">
      <c r="A94" s="33" t="s">
        <v>356</v>
      </c>
      <c r="B94" s="105" t="s">
        <v>406</v>
      </c>
      <c r="C94" s="135">
        <f>C99+C101+C95+C97</f>
        <v>78225188.700000018</v>
      </c>
    </row>
    <row r="95" spans="1:3" ht="26.25">
      <c r="A95" s="128" t="s">
        <v>434</v>
      </c>
      <c r="B95" s="106" t="s">
        <v>250</v>
      </c>
      <c r="C95" s="130">
        <f>C96</f>
        <v>1541228.26</v>
      </c>
    </row>
    <row r="96" spans="1:3" ht="26.25">
      <c r="A96" s="131" t="s">
        <v>433</v>
      </c>
      <c r="B96" s="106" t="s">
        <v>251</v>
      </c>
      <c r="C96" s="137">
        <v>1541228.26</v>
      </c>
    </row>
    <row r="97" spans="1:3" ht="42" customHeight="1">
      <c r="A97" s="104" t="s">
        <v>411</v>
      </c>
      <c r="B97" s="106" t="s">
        <v>407</v>
      </c>
      <c r="C97" s="130">
        <f>C98</f>
        <v>2124500.4</v>
      </c>
    </row>
    <row r="98" spans="1:3" ht="41.25" customHeight="1">
      <c r="A98" s="104" t="s">
        <v>414</v>
      </c>
      <c r="B98" s="106" t="s">
        <v>408</v>
      </c>
      <c r="C98" s="130">
        <v>2124500.4</v>
      </c>
    </row>
    <row r="99" spans="1:3" ht="41.25" customHeight="1">
      <c r="A99" s="104" t="s">
        <v>412</v>
      </c>
      <c r="B99" s="106" t="s">
        <v>409</v>
      </c>
      <c r="C99" s="130">
        <f>C100</f>
        <v>11030.79</v>
      </c>
    </row>
    <row r="100" spans="1:3" ht="42" customHeight="1">
      <c r="A100" s="104" t="s">
        <v>358</v>
      </c>
      <c r="B100" s="106" t="s">
        <v>410</v>
      </c>
      <c r="C100" s="137">
        <v>11030.79</v>
      </c>
    </row>
    <row r="101" spans="1:3">
      <c r="A101" s="104" t="s">
        <v>413</v>
      </c>
      <c r="B101" s="106" t="s">
        <v>252</v>
      </c>
      <c r="C101" s="130">
        <f>C102</f>
        <v>74548429.25</v>
      </c>
    </row>
    <row r="102" spans="1:3">
      <c r="A102" s="104" t="s">
        <v>359</v>
      </c>
      <c r="B102" s="106" t="s">
        <v>253</v>
      </c>
      <c r="C102" s="137">
        <v>74548429.25</v>
      </c>
    </row>
    <row r="103" spans="1:3">
      <c r="A103" s="83" t="s">
        <v>464</v>
      </c>
      <c r="B103" s="94" t="s">
        <v>465</v>
      </c>
      <c r="C103" s="143">
        <f>C104+C107</f>
        <v>4140360</v>
      </c>
    </row>
    <row r="104" spans="1:3" ht="39">
      <c r="A104" s="29" t="s">
        <v>466</v>
      </c>
      <c r="B104" s="73" t="s">
        <v>467</v>
      </c>
      <c r="C104" s="137">
        <f>C105</f>
        <v>0</v>
      </c>
    </row>
    <row r="105" spans="1:3" ht="39">
      <c r="A105" s="134" t="s">
        <v>468</v>
      </c>
      <c r="B105" s="73" t="s">
        <v>314</v>
      </c>
      <c r="C105" s="137"/>
    </row>
    <row r="106" spans="1:3" ht="39">
      <c r="A106" s="134" t="s">
        <v>469</v>
      </c>
      <c r="B106" s="73" t="s">
        <v>874</v>
      </c>
      <c r="C106" s="137">
        <f>C107</f>
        <v>4140360</v>
      </c>
    </row>
    <row r="107" spans="1:3" ht="39">
      <c r="A107" s="134" t="s">
        <v>470</v>
      </c>
      <c r="B107" s="73" t="s">
        <v>875</v>
      </c>
      <c r="C107" s="137">
        <v>4140360</v>
      </c>
    </row>
    <row r="108" spans="1:3">
      <c r="A108" s="34"/>
      <c r="B108" s="7" t="s">
        <v>254</v>
      </c>
      <c r="C108" s="135">
        <f>C12+C80</f>
        <v>233350926.88</v>
      </c>
    </row>
  </sheetData>
  <mergeCells count="19">
    <mergeCell ref="A8:C8"/>
    <mergeCell ref="B10:C10"/>
    <mergeCell ref="A22:A23"/>
    <mergeCell ref="B22:B23"/>
    <mergeCell ref="C22:C23"/>
    <mergeCell ref="A7:C7"/>
    <mergeCell ref="B1:C1"/>
    <mergeCell ref="B2:C2"/>
    <mergeCell ref="B3:C3"/>
    <mergeCell ref="B4:C4"/>
    <mergeCell ref="B5:C5"/>
    <mergeCell ref="A6:C6"/>
    <mergeCell ref="B25:B26"/>
    <mergeCell ref="A28:A29"/>
    <mergeCell ref="B28:B29"/>
    <mergeCell ref="C28:C29"/>
    <mergeCell ref="A31:A32"/>
    <mergeCell ref="B31:B32"/>
    <mergeCell ref="A25:A26"/>
  </mergeCells>
  <pageMargins left="0.31496062992125984" right="0.31496062992125984" top="0.35433070866141736" bottom="0.35433070866141736" header="0" footer="0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6"/>
  <sheetViews>
    <sheetView view="pageBreakPreview" zoomScaleSheetLayoutView="100" workbookViewId="0">
      <selection activeCell="B111" sqref="B111"/>
    </sheetView>
  </sheetViews>
  <sheetFormatPr defaultRowHeight="15"/>
  <cols>
    <col min="1" max="1" width="24.140625" customWidth="1"/>
    <col min="2" max="2" width="56.42578125" customWidth="1"/>
    <col min="3" max="3" width="15.42578125" customWidth="1"/>
    <col min="4" max="4" width="15" customWidth="1"/>
  </cols>
  <sheetData>
    <row r="1" spans="1:4" ht="15.75" customHeight="1">
      <c r="A1" s="1"/>
      <c r="B1" s="286" t="s">
        <v>342</v>
      </c>
      <c r="C1" s="286"/>
      <c r="D1" s="286"/>
    </row>
    <row r="2" spans="1:4" ht="15.75" customHeight="1">
      <c r="A2" s="1"/>
      <c r="B2" s="286" t="s">
        <v>0</v>
      </c>
      <c r="C2" s="286"/>
      <c r="D2" s="286"/>
    </row>
    <row r="3" spans="1:4" ht="15.75" customHeight="1">
      <c r="A3" s="1"/>
      <c r="B3" s="302" t="s">
        <v>193</v>
      </c>
      <c r="C3" s="302"/>
      <c r="D3" s="302"/>
    </row>
    <row r="4" spans="1:4" ht="15.75" customHeight="1">
      <c r="A4" s="1"/>
      <c r="B4" s="286" t="s">
        <v>2</v>
      </c>
      <c r="C4" s="286"/>
      <c r="D4" s="286"/>
    </row>
    <row r="5" spans="1:4" ht="15.75" customHeight="1">
      <c r="A5" s="1"/>
      <c r="B5" s="286" t="s">
        <v>280</v>
      </c>
      <c r="C5" s="286"/>
      <c r="D5" s="286"/>
    </row>
    <row r="6" spans="1:4" ht="15.75">
      <c r="A6" s="303"/>
      <c r="B6" s="304"/>
      <c r="C6" s="304"/>
      <c r="D6" s="304"/>
    </row>
    <row r="7" spans="1:4">
      <c r="A7" s="301" t="s">
        <v>194</v>
      </c>
      <c r="B7" s="301"/>
      <c r="C7" s="301"/>
      <c r="D7" s="301"/>
    </row>
    <row r="8" spans="1:4" ht="37.5" customHeight="1">
      <c r="A8" s="283" t="s">
        <v>762</v>
      </c>
      <c r="B8" s="283"/>
      <c r="C8" s="283"/>
      <c r="D8" s="283"/>
    </row>
    <row r="9" spans="1:4" ht="15.75">
      <c r="A9" s="1"/>
      <c r="B9" s="1"/>
      <c r="C9" s="1"/>
      <c r="D9" s="1"/>
    </row>
    <row r="10" spans="1:4" ht="20.25" customHeight="1">
      <c r="A10" s="1"/>
      <c r="B10" s="310" t="s">
        <v>347</v>
      </c>
      <c r="C10" s="310"/>
      <c r="D10" s="310"/>
    </row>
    <row r="11" spans="1:4" ht="26.25" customHeight="1">
      <c r="A11" s="295" t="s">
        <v>195</v>
      </c>
      <c r="B11" s="295" t="s">
        <v>3</v>
      </c>
      <c r="C11" s="308" t="s">
        <v>281</v>
      </c>
      <c r="D11" s="309"/>
    </row>
    <row r="12" spans="1:4" ht="21.75" customHeight="1">
      <c r="A12" s="295"/>
      <c r="B12" s="295"/>
      <c r="C12" s="198" t="s">
        <v>471</v>
      </c>
      <c r="D12" s="198" t="s">
        <v>763</v>
      </c>
    </row>
    <row r="13" spans="1:4">
      <c r="A13" s="33" t="s">
        <v>196</v>
      </c>
      <c r="B13" s="7" t="s">
        <v>197</v>
      </c>
      <c r="C13" s="135">
        <f>C14+C20+C34+C43+C49+C62+C67+C72+C77+C46+C56</f>
        <v>55978935.980000004</v>
      </c>
      <c r="D13" s="210">
        <f>D14+D20+D34+D43+D49+D62+D67+D72+D77+D46+D56</f>
        <v>55586989.220000006</v>
      </c>
    </row>
    <row r="14" spans="1:4">
      <c r="A14" s="33" t="s">
        <v>198</v>
      </c>
      <c r="B14" s="7" t="s">
        <v>199</v>
      </c>
      <c r="C14" s="135">
        <f>C15</f>
        <v>37169500</v>
      </c>
      <c r="D14" s="135">
        <f>D15</f>
        <v>37049500</v>
      </c>
    </row>
    <row r="15" spans="1:4" ht="14.25" customHeight="1">
      <c r="A15" s="128" t="s">
        <v>200</v>
      </c>
      <c r="B15" s="129" t="s">
        <v>201</v>
      </c>
      <c r="C15" s="130">
        <f>C16+C17+C18+C19</f>
        <v>37169500</v>
      </c>
      <c r="D15" s="130">
        <f>D16+D17+D18+D19</f>
        <v>37049500</v>
      </c>
    </row>
    <row r="16" spans="1:4" ht="63" customHeight="1">
      <c r="A16" s="103" t="s">
        <v>377</v>
      </c>
      <c r="B16" s="106" t="s">
        <v>202</v>
      </c>
      <c r="C16" s="137">
        <v>36890000</v>
      </c>
      <c r="D16" s="137">
        <v>36770000</v>
      </c>
    </row>
    <row r="17" spans="1:4" ht="95.25" customHeight="1">
      <c r="A17" s="103" t="s">
        <v>378</v>
      </c>
      <c r="B17" s="106" t="s">
        <v>374</v>
      </c>
      <c r="C17" s="137">
        <v>100000</v>
      </c>
      <c r="D17" s="137">
        <v>100000</v>
      </c>
    </row>
    <row r="18" spans="1:4" ht="41.25" customHeight="1">
      <c r="A18" s="103" t="s">
        <v>379</v>
      </c>
      <c r="B18" s="106" t="s">
        <v>375</v>
      </c>
      <c r="C18" s="137">
        <v>129500</v>
      </c>
      <c r="D18" s="137">
        <v>129500</v>
      </c>
    </row>
    <row r="19" spans="1:4" ht="75" customHeight="1">
      <c r="A19" s="103" t="s">
        <v>380</v>
      </c>
      <c r="B19" s="106" t="s">
        <v>376</v>
      </c>
      <c r="C19" s="137">
        <v>50000</v>
      </c>
      <c r="D19" s="137">
        <v>50000</v>
      </c>
    </row>
    <row r="20" spans="1:4" ht="30" customHeight="1">
      <c r="A20" s="33" t="s">
        <v>203</v>
      </c>
      <c r="B20" s="7" t="s">
        <v>204</v>
      </c>
      <c r="C20" s="135">
        <f>C21</f>
        <v>7555550</v>
      </c>
      <c r="D20" s="135">
        <f>D21</f>
        <v>7705380</v>
      </c>
    </row>
    <row r="21" spans="1:4" ht="27.75" customHeight="1">
      <c r="A21" s="103" t="s">
        <v>382</v>
      </c>
      <c r="B21" s="106" t="s">
        <v>381</v>
      </c>
      <c r="C21" s="130">
        <f>C23+C26+C29+C32</f>
        <v>7555550</v>
      </c>
      <c r="D21" s="130">
        <f>D23+D26+D29+D32</f>
        <v>7705380</v>
      </c>
    </row>
    <row r="22" spans="1:4" ht="54.75" customHeight="1">
      <c r="A22" s="138" t="s">
        <v>436</v>
      </c>
      <c r="B22" s="139" t="s">
        <v>437</v>
      </c>
      <c r="C22" s="130">
        <f>C23</f>
        <v>3380340</v>
      </c>
      <c r="D22" s="130">
        <f>D23</f>
        <v>3392580</v>
      </c>
    </row>
    <row r="23" spans="1:4" ht="72" customHeight="1">
      <c r="A23" s="306" t="s">
        <v>387</v>
      </c>
      <c r="B23" s="298" t="s">
        <v>383</v>
      </c>
      <c r="C23" s="307">
        <v>3380340</v>
      </c>
      <c r="D23" s="307">
        <v>3392580</v>
      </c>
    </row>
    <row r="24" spans="1:4" ht="21" customHeight="1">
      <c r="A24" s="306"/>
      <c r="B24" s="298"/>
      <c r="C24" s="307"/>
      <c r="D24" s="307"/>
    </row>
    <row r="25" spans="1:4" ht="72" customHeight="1">
      <c r="A25" s="140" t="s">
        <v>438</v>
      </c>
      <c r="B25" s="141" t="s">
        <v>439</v>
      </c>
      <c r="C25" s="130">
        <f>C26</f>
        <v>18930</v>
      </c>
      <c r="D25" s="130">
        <f>D26</f>
        <v>19600</v>
      </c>
    </row>
    <row r="26" spans="1:4" ht="89.25" customHeight="1">
      <c r="A26" s="299" t="s">
        <v>388</v>
      </c>
      <c r="B26" s="298" t="s">
        <v>384</v>
      </c>
      <c r="C26" s="142">
        <v>18930</v>
      </c>
      <c r="D26" s="142">
        <v>19600</v>
      </c>
    </row>
    <row r="27" spans="1:4" ht="0.75" hidden="1" customHeight="1">
      <c r="A27" s="299"/>
      <c r="B27" s="298"/>
      <c r="C27" s="142"/>
      <c r="D27" s="142"/>
    </row>
    <row r="28" spans="1:4" ht="54" customHeight="1">
      <c r="A28" s="140" t="s">
        <v>440</v>
      </c>
      <c r="B28" s="141" t="s">
        <v>441</v>
      </c>
      <c r="C28" s="142">
        <f>C29</f>
        <v>4575160</v>
      </c>
      <c r="D28" s="142">
        <f>D29</f>
        <v>4728580</v>
      </c>
    </row>
    <row r="29" spans="1:4" ht="6" hidden="1" customHeight="1">
      <c r="A29" s="299" t="s">
        <v>389</v>
      </c>
      <c r="B29" s="298" t="s">
        <v>385</v>
      </c>
      <c r="C29" s="300">
        <v>4575160</v>
      </c>
      <c r="D29" s="300">
        <v>4728580</v>
      </c>
    </row>
    <row r="30" spans="1:4" ht="37.5" customHeight="1">
      <c r="A30" s="299"/>
      <c r="B30" s="298"/>
      <c r="C30" s="300"/>
      <c r="D30" s="300"/>
    </row>
    <row r="31" spans="1:4" ht="38.25" customHeight="1">
      <c r="A31" s="140" t="s">
        <v>442</v>
      </c>
      <c r="B31" s="141" t="s">
        <v>443</v>
      </c>
      <c r="C31" s="142">
        <f>C32</f>
        <v>-418880</v>
      </c>
      <c r="D31" s="142">
        <f>D32</f>
        <v>-435380</v>
      </c>
    </row>
    <row r="32" spans="1:4" ht="16.5" customHeight="1">
      <c r="A32" s="299" t="s">
        <v>390</v>
      </c>
      <c r="B32" s="298" t="s">
        <v>386</v>
      </c>
      <c r="C32" s="311">
        <v>-418880</v>
      </c>
      <c r="D32" s="311">
        <v>-435380</v>
      </c>
    </row>
    <row r="33" spans="1:4" ht="19.5" customHeight="1">
      <c r="A33" s="299"/>
      <c r="B33" s="298"/>
      <c r="C33" s="312"/>
      <c r="D33" s="312"/>
    </row>
    <row r="34" spans="1:4" ht="15.75" customHeight="1">
      <c r="A34" s="33" t="s">
        <v>205</v>
      </c>
      <c r="B34" s="136" t="s">
        <v>206</v>
      </c>
      <c r="C34" s="135">
        <f>C37+C39+C35+C41</f>
        <v>1408375.8900000001</v>
      </c>
      <c r="D34" s="210">
        <f>D37+D39+D35+D41</f>
        <v>1420662.13</v>
      </c>
    </row>
    <row r="35" spans="1:4" ht="27.75" customHeight="1">
      <c r="A35" s="103" t="s">
        <v>391</v>
      </c>
      <c r="B35" s="106" t="s">
        <v>207</v>
      </c>
      <c r="C35" s="207">
        <f>C36</f>
        <v>10000</v>
      </c>
      <c r="D35" s="207">
        <f>D36</f>
        <v>10000</v>
      </c>
    </row>
    <row r="36" spans="1:4" ht="28.5" customHeight="1">
      <c r="A36" s="103" t="s">
        <v>315</v>
      </c>
      <c r="B36" s="106" t="s">
        <v>207</v>
      </c>
      <c r="C36" s="207">
        <v>10000</v>
      </c>
      <c r="D36" s="207">
        <v>10000</v>
      </c>
    </row>
    <row r="37" spans="1:4" ht="17.25" customHeight="1">
      <c r="A37" s="104" t="s">
        <v>392</v>
      </c>
      <c r="B37" s="129" t="s">
        <v>208</v>
      </c>
      <c r="C37" s="130">
        <f>C38</f>
        <v>369000</v>
      </c>
      <c r="D37" s="130">
        <f>D38</f>
        <v>369000</v>
      </c>
    </row>
    <row r="38" spans="1:4" ht="19.5" customHeight="1">
      <c r="A38" s="104" t="s">
        <v>317</v>
      </c>
      <c r="B38" s="129" t="s">
        <v>208</v>
      </c>
      <c r="C38" s="137">
        <v>369000</v>
      </c>
      <c r="D38" s="137">
        <v>369000</v>
      </c>
    </row>
    <row r="39" spans="1:4" ht="25.5" customHeight="1">
      <c r="A39" s="103" t="s">
        <v>394</v>
      </c>
      <c r="B39" s="106" t="s">
        <v>393</v>
      </c>
      <c r="C39" s="130">
        <f>C40</f>
        <v>740000</v>
      </c>
      <c r="D39" s="130">
        <f>D40</f>
        <v>740000</v>
      </c>
    </row>
    <row r="40" spans="1:4" ht="28.5" customHeight="1">
      <c r="A40" s="103" t="s">
        <v>316</v>
      </c>
      <c r="B40" s="106" t="s">
        <v>415</v>
      </c>
      <c r="C40" s="137">
        <v>740000</v>
      </c>
      <c r="D40" s="137">
        <v>740000</v>
      </c>
    </row>
    <row r="41" spans="1:4" ht="28.5" customHeight="1">
      <c r="A41" s="103" t="s">
        <v>865</v>
      </c>
      <c r="B41" s="213" t="s">
        <v>864</v>
      </c>
      <c r="C41" s="137">
        <f>C42</f>
        <v>289375.89</v>
      </c>
      <c r="D41" s="137">
        <f>D42</f>
        <v>301662.13</v>
      </c>
    </row>
    <row r="42" spans="1:4" ht="28.5" customHeight="1">
      <c r="A42" s="212" t="s">
        <v>755</v>
      </c>
      <c r="B42" s="213" t="s">
        <v>756</v>
      </c>
      <c r="C42" s="137">
        <v>289375.89</v>
      </c>
      <c r="D42" s="137">
        <v>301662.13</v>
      </c>
    </row>
    <row r="43" spans="1:4" ht="31.5" customHeight="1">
      <c r="A43" s="33" t="s">
        <v>209</v>
      </c>
      <c r="B43" s="7" t="s">
        <v>210</v>
      </c>
      <c r="C43" s="135">
        <f t="shared" ref="C43:D44" si="0">C44</f>
        <v>600000</v>
      </c>
      <c r="D43" s="135">
        <f t="shared" si="0"/>
        <v>600000</v>
      </c>
    </row>
    <row r="44" spans="1:4" ht="21.75" customHeight="1">
      <c r="A44" s="128" t="s">
        <v>211</v>
      </c>
      <c r="B44" s="101" t="s">
        <v>212</v>
      </c>
      <c r="C44" s="130">
        <f t="shared" si="0"/>
        <v>600000</v>
      </c>
      <c r="D44" s="130">
        <f t="shared" si="0"/>
        <v>600000</v>
      </c>
    </row>
    <row r="45" spans="1:4" ht="20.25" customHeight="1">
      <c r="A45" s="131" t="s">
        <v>213</v>
      </c>
      <c r="B45" s="101" t="s">
        <v>214</v>
      </c>
      <c r="C45" s="137">
        <v>600000</v>
      </c>
      <c r="D45" s="137">
        <v>600000</v>
      </c>
    </row>
    <row r="46" spans="1:4" ht="15.75" customHeight="1">
      <c r="A46" s="133" t="s">
        <v>444</v>
      </c>
      <c r="B46" s="136" t="s">
        <v>445</v>
      </c>
      <c r="C46" s="143">
        <f>C47</f>
        <v>100000</v>
      </c>
      <c r="D46" s="143">
        <f>D47</f>
        <v>100000</v>
      </c>
    </row>
    <row r="47" spans="1:4" ht="28.5" customHeight="1">
      <c r="A47" s="131" t="s">
        <v>446</v>
      </c>
      <c r="B47" s="101" t="s">
        <v>447</v>
      </c>
      <c r="C47" s="137">
        <f>C48</f>
        <v>100000</v>
      </c>
      <c r="D47" s="137">
        <f>D48</f>
        <v>100000</v>
      </c>
    </row>
    <row r="48" spans="1:4" ht="41.25" customHeight="1">
      <c r="A48" s="131" t="s">
        <v>448</v>
      </c>
      <c r="B48" s="101" t="s">
        <v>449</v>
      </c>
      <c r="C48" s="137">
        <v>100000</v>
      </c>
      <c r="D48" s="137">
        <v>100000</v>
      </c>
    </row>
    <row r="49" spans="1:4" ht="27" customHeight="1">
      <c r="A49" s="33" t="s">
        <v>215</v>
      </c>
      <c r="B49" s="7" t="s">
        <v>216</v>
      </c>
      <c r="C49" s="135">
        <f>C50</f>
        <v>4253000</v>
      </c>
      <c r="D49" s="135">
        <f>D50</f>
        <v>4028887</v>
      </c>
    </row>
    <row r="50" spans="1:4" ht="50.25" customHeight="1">
      <c r="A50" s="103" t="s">
        <v>395</v>
      </c>
      <c r="B50" s="106" t="s">
        <v>217</v>
      </c>
      <c r="C50" s="130">
        <f>C51+C54</f>
        <v>4253000</v>
      </c>
      <c r="D50" s="130">
        <f>D51+D54</f>
        <v>4028887</v>
      </c>
    </row>
    <row r="51" spans="1:4" ht="50.25" customHeight="1">
      <c r="A51" s="128" t="s">
        <v>218</v>
      </c>
      <c r="B51" s="106" t="s">
        <v>219</v>
      </c>
      <c r="C51" s="130">
        <f>C52+C53</f>
        <v>3983000</v>
      </c>
      <c r="D51" s="130">
        <f>D52+D53</f>
        <v>3746887</v>
      </c>
    </row>
    <row r="52" spans="1:4" ht="78.75" customHeight="1">
      <c r="A52" s="131" t="s">
        <v>345</v>
      </c>
      <c r="B52" s="106" t="s">
        <v>396</v>
      </c>
      <c r="C52" s="137">
        <v>3682405</v>
      </c>
      <c r="D52" s="137">
        <v>3446300</v>
      </c>
    </row>
    <row r="53" spans="1:4" ht="63" customHeight="1">
      <c r="A53" s="131" t="s">
        <v>220</v>
      </c>
      <c r="B53" s="106" t="s">
        <v>397</v>
      </c>
      <c r="C53" s="137">
        <v>300595</v>
      </c>
      <c r="D53" s="137">
        <v>300587</v>
      </c>
    </row>
    <row r="54" spans="1:4" ht="66.75" customHeight="1">
      <c r="A54" s="103" t="s">
        <v>398</v>
      </c>
      <c r="B54" s="106" t="s">
        <v>872</v>
      </c>
      <c r="C54" s="130">
        <f>C55</f>
        <v>270000</v>
      </c>
      <c r="D54" s="130">
        <f>D55</f>
        <v>282000</v>
      </c>
    </row>
    <row r="55" spans="1:4" ht="51" customHeight="1">
      <c r="A55" s="103" t="s">
        <v>313</v>
      </c>
      <c r="B55" s="106" t="s">
        <v>221</v>
      </c>
      <c r="C55" s="137">
        <v>270000</v>
      </c>
      <c r="D55" s="137">
        <v>282000</v>
      </c>
    </row>
    <row r="56" spans="1:4" ht="25.5">
      <c r="A56" s="33" t="s">
        <v>766</v>
      </c>
      <c r="B56" s="211" t="s">
        <v>767</v>
      </c>
      <c r="C56" s="143">
        <f>C57</f>
        <v>1200950</v>
      </c>
      <c r="D56" s="143">
        <f>D57</f>
        <v>1248100</v>
      </c>
    </row>
    <row r="57" spans="1:4">
      <c r="A57" s="205" t="s">
        <v>768</v>
      </c>
      <c r="B57" s="101" t="s">
        <v>769</v>
      </c>
      <c r="C57" s="137">
        <f>C58+C59+C60+C61</f>
        <v>1200950</v>
      </c>
      <c r="D57" s="137">
        <f>D58+D59+D60+D61</f>
        <v>1248100</v>
      </c>
    </row>
    <row r="58" spans="1:4" ht="26.25">
      <c r="A58" s="208" t="s">
        <v>770</v>
      </c>
      <c r="B58" s="206" t="s">
        <v>771</v>
      </c>
      <c r="C58" s="137">
        <v>22340</v>
      </c>
      <c r="D58" s="137">
        <v>22340</v>
      </c>
    </row>
    <row r="59" spans="1:4">
      <c r="A59" s="208" t="s">
        <v>772</v>
      </c>
      <c r="B59" s="206" t="s">
        <v>773</v>
      </c>
      <c r="C59" s="137">
        <v>1950</v>
      </c>
      <c r="D59" s="137">
        <v>2030</v>
      </c>
    </row>
    <row r="60" spans="1:4">
      <c r="A60" s="208" t="s">
        <v>774</v>
      </c>
      <c r="B60" s="206" t="s">
        <v>775</v>
      </c>
      <c r="C60" s="137">
        <v>436510</v>
      </c>
      <c r="D60" s="137">
        <v>453970</v>
      </c>
    </row>
    <row r="61" spans="1:4">
      <c r="A61" s="208" t="s">
        <v>776</v>
      </c>
      <c r="B61" s="206" t="s">
        <v>777</v>
      </c>
      <c r="C61" s="137">
        <v>740150</v>
      </c>
      <c r="D61" s="137">
        <v>769760</v>
      </c>
    </row>
    <row r="62" spans="1:4" ht="27" customHeight="1">
      <c r="A62" s="33" t="s">
        <v>222</v>
      </c>
      <c r="B62" s="7" t="s">
        <v>357</v>
      </c>
      <c r="C62" s="135">
        <f t="shared" ref="C62:D63" si="1">C63</f>
        <v>1897372.6</v>
      </c>
      <c r="D62" s="135">
        <f t="shared" si="1"/>
        <v>1897372.6</v>
      </c>
    </row>
    <row r="63" spans="1:4" ht="21" customHeight="1">
      <c r="A63" s="128" t="s">
        <v>223</v>
      </c>
      <c r="B63" s="106" t="s">
        <v>224</v>
      </c>
      <c r="C63" s="130">
        <f t="shared" si="1"/>
        <v>1897372.6</v>
      </c>
      <c r="D63" s="130">
        <f t="shared" si="1"/>
        <v>1897372.6</v>
      </c>
    </row>
    <row r="64" spans="1:4" ht="18.75" customHeight="1">
      <c r="A64" s="128" t="s">
        <v>225</v>
      </c>
      <c r="B64" s="106" t="s">
        <v>226</v>
      </c>
      <c r="C64" s="130">
        <f>C65+C66</f>
        <v>1897372.6</v>
      </c>
      <c r="D64" s="207">
        <f>D65+D66</f>
        <v>1897372.6</v>
      </c>
    </row>
    <row r="65" spans="1:4" ht="27.75" customHeight="1">
      <c r="A65" s="131" t="s">
        <v>227</v>
      </c>
      <c r="B65" s="106" t="s">
        <v>228</v>
      </c>
      <c r="C65" s="137">
        <v>15000</v>
      </c>
      <c r="D65" s="137">
        <v>15000</v>
      </c>
    </row>
    <row r="66" spans="1:4" ht="25.5" customHeight="1">
      <c r="A66" s="131" t="s">
        <v>229</v>
      </c>
      <c r="B66" s="129" t="s">
        <v>228</v>
      </c>
      <c r="C66" s="137">
        <v>1882372.6</v>
      </c>
      <c r="D66" s="137">
        <v>1882372.6</v>
      </c>
    </row>
    <row r="67" spans="1:4" ht="27.75" customHeight="1">
      <c r="A67" s="33" t="s">
        <v>230</v>
      </c>
      <c r="B67" s="7" t="s">
        <v>231</v>
      </c>
      <c r="C67" s="135">
        <f>C68</f>
        <v>1767800</v>
      </c>
      <c r="D67" s="135">
        <f>D68</f>
        <v>1510700</v>
      </c>
    </row>
    <row r="68" spans="1:4" ht="27" customHeight="1">
      <c r="A68" s="103" t="s">
        <v>402</v>
      </c>
      <c r="B68" s="106" t="s">
        <v>399</v>
      </c>
      <c r="C68" s="130">
        <f>C69</f>
        <v>1767800</v>
      </c>
      <c r="D68" s="130">
        <f>D69</f>
        <v>1510700</v>
      </c>
    </row>
    <row r="69" spans="1:4" ht="27" customHeight="1">
      <c r="A69" s="103" t="s">
        <v>403</v>
      </c>
      <c r="B69" s="106" t="s">
        <v>232</v>
      </c>
      <c r="C69" s="130">
        <f>C70+C71</f>
        <v>1767800</v>
      </c>
      <c r="D69" s="130">
        <f>D70+D71</f>
        <v>1510700</v>
      </c>
    </row>
    <row r="70" spans="1:4" ht="56.25" customHeight="1">
      <c r="A70" s="103" t="s">
        <v>404</v>
      </c>
      <c r="B70" s="106" t="s">
        <v>400</v>
      </c>
      <c r="C70" s="137">
        <v>1651800</v>
      </c>
      <c r="D70" s="137">
        <v>1404300</v>
      </c>
    </row>
    <row r="71" spans="1:4" ht="40.5" customHeight="1">
      <c r="A71" s="103" t="s">
        <v>405</v>
      </c>
      <c r="B71" s="106" t="s">
        <v>401</v>
      </c>
      <c r="C71" s="137">
        <v>116000</v>
      </c>
      <c r="D71" s="137">
        <v>106400</v>
      </c>
    </row>
    <row r="72" spans="1:4" ht="19.5" customHeight="1">
      <c r="A72" s="33" t="s">
        <v>233</v>
      </c>
      <c r="B72" s="136" t="s">
        <v>234</v>
      </c>
      <c r="C72" s="135">
        <f>C73+C74+C75+C76</f>
        <v>24387.489999999998</v>
      </c>
      <c r="D72" s="210">
        <f>D73+D74+D75+D76</f>
        <v>24387.489999999998</v>
      </c>
    </row>
    <row r="73" spans="1:4" ht="66" customHeight="1">
      <c r="A73" s="131" t="s">
        <v>450</v>
      </c>
      <c r="B73" s="144" t="s">
        <v>451</v>
      </c>
      <c r="C73" s="130">
        <v>932.5</v>
      </c>
      <c r="D73" s="130">
        <v>932.5</v>
      </c>
    </row>
    <row r="74" spans="1:4" ht="78" customHeight="1">
      <c r="A74" s="131" t="s">
        <v>452</v>
      </c>
      <c r="B74" s="144" t="s">
        <v>453</v>
      </c>
      <c r="C74" s="130">
        <v>6250</v>
      </c>
      <c r="D74" s="130">
        <v>6250</v>
      </c>
    </row>
    <row r="75" spans="1:4" ht="78.75" customHeight="1">
      <c r="A75" s="145" t="s">
        <v>456</v>
      </c>
      <c r="B75" s="146" t="s">
        <v>457</v>
      </c>
      <c r="C75" s="130">
        <v>2254.9899999999998</v>
      </c>
      <c r="D75" s="130">
        <v>2254.9899999999998</v>
      </c>
    </row>
    <row r="76" spans="1:4" ht="53.25" customHeight="1">
      <c r="A76" s="103" t="s">
        <v>458</v>
      </c>
      <c r="B76" s="106" t="s">
        <v>459</v>
      </c>
      <c r="C76" s="137">
        <v>14950</v>
      </c>
      <c r="D76" s="137">
        <v>14950</v>
      </c>
    </row>
    <row r="77" spans="1:4" ht="25.5" customHeight="1">
      <c r="A77" s="33" t="s">
        <v>235</v>
      </c>
      <c r="B77" s="136" t="s">
        <v>236</v>
      </c>
      <c r="C77" s="135">
        <f t="shared" ref="C77:D78" si="2">C78</f>
        <v>2000</v>
      </c>
      <c r="D77" s="135">
        <f t="shared" si="2"/>
        <v>2000</v>
      </c>
    </row>
    <row r="78" spans="1:4" ht="18" customHeight="1">
      <c r="A78" s="128" t="s">
        <v>237</v>
      </c>
      <c r="B78" s="101" t="s">
        <v>238</v>
      </c>
      <c r="C78" s="130">
        <f t="shared" si="2"/>
        <v>2000</v>
      </c>
      <c r="D78" s="130">
        <f t="shared" si="2"/>
        <v>2000</v>
      </c>
    </row>
    <row r="79" spans="1:4" ht="20.25" customHeight="1">
      <c r="A79" s="131" t="s">
        <v>239</v>
      </c>
      <c r="B79" s="101" t="s">
        <v>240</v>
      </c>
      <c r="C79" s="137">
        <v>2000</v>
      </c>
      <c r="D79" s="137">
        <v>2000</v>
      </c>
    </row>
    <row r="80" spans="1:4" ht="18.75" customHeight="1">
      <c r="A80" s="33" t="s">
        <v>241</v>
      </c>
      <c r="B80" s="7" t="s">
        <v>242</v>
      </c>
      <c r="C80" s="135">
        <f>C81</f>
        <v>153404256.70999998</v>
      </c>
      <c r="D80" s="135">
        <f>D81</f>
        <v>144729001.18000001</v>
      </c>
    </row>
    <row r="81" spans="1:4" ht="29.25" customHeight="1">
      <c r="A81" s="33" t="s">
        <v>243</v>
      </c>
      <c r="B81" s="7" t="s">
        <v>244</v>
      </c>
      <c r="C81" s="135">
        <f>C82+C85+C92+C101</f>
        <v>153404256.70999998</v>
      </c>
      <c r="D81" s="135">
        <f>D82+D85+D92+D101</f>
        <v>144729001.18000001</v>
      </c>
    </row>
    <row r="82" spans="1:4" ht="20.25" customHeight="1">
      <c r="A82" s="33" t="s">
        <v>348</v>
      </c>
      <c r="B82" s="7" t="s">
        <v>282</v>
      </c>
      <c r="C82" s="135">
        <f t="shared" ref="C82:D82" si="3">C83</f>
        <v>73695700</v>
      </c>
      <c r="D82" s="135">
        <f t="shared" si="3"/>
        <v>73695700</v>
      </c>
    </row>
    <row r="83" spans="1:4" ht="24" customHeight="1">
      <c r="A83" s="128" t="s">
        <v>349</v>
      </c>
      <c r="B83" s="129" t="s">
        <v>245</v>
      </c>
      <c r="C83" s="130">
        <f>C84</f>
        <v>73695700</v>
      </c>
      <c r="D83" s="130">
        <f>D84</f>
        <v>73695700</v>
      </c>
    </row>
    <row r="84" spans="1:4" ht="29.25" customHeight="1">
      <c r="A84" s="131" t="s">
        <v>350</v>
      </c>
      <c r="B84" s="129" t="s">
        <v>246</v>
      </c>
      <c r="C84" s="137">
        <v>73695700</v>
      </c>
      <c r="D84" s="137">
        <v>73695700</v>
      </c>
    </row>
    <row r="85" spans="1:4" ht="30" customHeight="1">
      <c r="A85" s="33" t="s">
        <v>353</v>
      </c>
      <c r="B85" s="7" t="s">
        <v>247</v>
      </c>
      <c r="C85" s="135">
        <f>C90+C86+C88</f>
        <v>4112566.7</v>
      </c>
      <c r="D85" s="210">
        <f>D90+D86+D88</f>
        <v>286440</v>
      </c>
    </row>
    <row r="86" spans="1:4" ht="64.5">
      <c r="A86" s="147" t="s">
        <v>460</v>
      </c>
      <c r="B86" s="148" t="s">
        <v>461</v>
      </c>
      <c r="C86" s="149">
        <f>C87</f>
        <v>0</v>
      </c>
      <c r="D86" s="149">
        <f>D87</f>
        <v>0</v>
      </c>
    </row>
    <row r="87" spans="1:4" ht="68.25" customHeight="1">
      <c r="A87" s="147" t="s">
        <v>462</v>
      </c>
      <c r="B87" s="148" t="s">
        <v>463</v>
      </c>
      <c r="C87" s="149"/>
      <c r="D87" s="149"/>
    </row>
    <row r="88" spans="1:4" ht="47.25" customHeight="1">
      <c r="A88" s="76" t="s">
        <v>757</v>
      </c>
      <c r="B88" s="73" t="s">
        <v>758</v>
      </c>
      <c r="C88" s="149">
        <f>C89</f>
        <v>3826126.7</v>
      </c>
      <c r="D88" s="149">
        <f>D89</f>
        <v>0</v>
      </c>
    </row>
    <row r="89" spans="1:4" ht="51.75">
      <c r="A89" s="76" t="s">
        <v>759</v>
      </c>
      <c r="B89" s="73" t="s">
        <v>760</v>
      </c>
      <c r="C89" s="149">
        <v>3826126.7</v>
      </c>
      <c r="D89" s="149"/>
    </row>
    <row r="90" spans="1:4">
      <c r="A90" s="128" t="s">
        <v>354</v>
      </c>
      <c r="B90" s="102" t="s">
        <v>248</v>
      </c>
      <c r="C90" s="130">
        <f t="shared" ref="C90:D90" si="4">C91</f>
        <v>286440</v>
      </c>
      <c r="D90" s="130">
        <f t="shared" si="4"/>
        <v>286440</v>
      </c>
    </row>
    <row r="91" spans="1:4">
      <c r="A91" s="131" t="s">
        <v>355</v>
      </c>
      <c r="B91" s="102" t="s">
        <v>249</v>
      </c>
      <c r="C91" s="137">
        <v>286440</v>
      </c>
      <c r="D91" s="137">
        <v>286440</v>
      </c>
    </row>
    <row r="92" spans="1:4" ht="15.75" customHeight="1">
      <c r="A92" s="33" t="s">
        <v>356</v>
      </c>
      <c r="B92" s="105" t="s">
        <v>406</v>
      </c>
      <c r="C92" s="135">
        <f>C97+C99+C93+C95</f>
        <v>71455630.00999999</v>
      </c>
      <c r="D92" s="210">
        <f>D93+D95+D97+D99</f>
        <v>70746861.180000007</v>
      </c>
    </row>
    <row r="93" spans="1:4" ht="26.25">
      <c r="A93" s="128" t="s">
        <v>434</v>
      </c>
      <c r="B93" s="106" t="s">
        <v>250</v>
      </c>
      <c r="C93" s="130">
        <f>C94</f>
        <v>1178767.3799999999</v>
      </c>
      <c r="D93" s="130">
        <f>D94</f>
        <v>1178767.3799999999</v>
      </c>
    </row>
    <row r="94" spans="1:4" ht="26.25">
      <c r="A94" s="131" t="s">
        <v>433</v>
      </c>
      <c r="B94" s="106" t="s">
        <v>251</v>
      </c>
      <c r="C94" s="137">
        <v>1178767.3799999999</v>
      </c>
      <c r="D94" s="137">
        <v>1178767.3799999999</v>
      </c>
    </row>
    <row r="95" spans="1:4" ht="51.75">
      <c r="A95" s="104" t="s">
        <v>411</v>
      </c>
      <c r="B95" s="106" t="s">
        <v>407</v>
      </c>
      <c r="C95" s="130">
        <f>C96</f>
        <v>1416333.6</v>
      </c>
      <c r="D95" s="130">
        <f>D96</f>
        <v>708166.8</v>
      </c>
    </row>
    <row r="96" spans="1:4" ht="51.75">
      <c r="A96" s="104" t="s">
        <v>414</v>
      </c>
      <c r="B96" s="106" t="s">
        <v>408</v>
      </c>
      <c r="C96" s="130">
        <v>1416333.6</v>
      </c>
      <c r="D96" s="130">
        <v>708166.8</v>
      </c>
    </row>
    <row r="97" spans="1:4" ht="51.75">
      <c r="A97" s="104" t="s">
        <v>412</v>
      </c>
      <c r="B97" s="106" t="s">
        <v>409</v>
      </c>
      <c r="C97" s="130">
        <f>C98</f>
        <v>602.03</v>
      </c>
      <c r="D97" s="130">
        <f>D98</f>
        <v>0</v>
      </c>
    </row>
    <row r="98" spans="1:4" ht="51.75">
      <c r="A98" s="104" t="s">
        <v>358</v>
      </c>
      <c r="B98" s="106" t="s">
        <v>410</v>
      </c>
      <c r="C98" s="137">
        <v>602.03</v>
      </c>
      <c r="D98" s="137">
        <v>0</v>
      </c>
    </row>
    <row r="99" spans="1:4">
      <c r="A99" s="104" t="s">
        <v>413</v>
      </c>
      <c r="B99" s="106" t="s">
        <v>252</v>
      </c>
      <c r="C99" s="130">
        <f>C100</f>
        <v>68859927</v>
      </c>
      <c r="D99" s="130">
        <f>D100</f>
        <v>68859927</v>
      </c>
    </row>
    <row r="100" spans="1:4">
      <c r="A100" s="104" t="s">
        <v>359</v>
      </c>
      <c r="B100" s="106" t="s">
        <v>253</v>
      </c>
      <c r="C100" s="137">
        <v>68859927</v>
      </c>
      <c r="D100" s="137">
        <v>68859927</v>
      </c>
    </row>
    <row r="101" spans="1:4">
      <c r="A101" s="83" t="s">
        <v>464</v>
      </c>
      <c r="B101" s="94" t="s">
        <v>465</v>
      </c>
      <c r="C101" s="143">
        <f>C102+C105</f>
        <v>4140360</v>
      </c>
      <c r="D101" s="143">
        <f>D102+D105</f>
        <v>0</v>
      </c>
    </row>
    <row r="102" spans="1:4" ht="51.75">
      <c r="A102" s="29" t="s">
        <v>466</v>
      </c>
      <c r="B102" s="73" t="s">
        <v>467</v>
      </c>
      <c r="C102" s="137">
        <f>C103</f>
        <v>0</v>
      </c>
      <c r="D102" s="137">
        <f>D103</f>
        <v>0</v>
      </c>
    </row>
    <row r="103" spans="1:4" ht="51.75">
      <c r="A103" s="134" t="s">
        <v>468</v>
      </c>
      <c r="B103" s="73" t="s">
        <v>314</v>
      </c>
      <c r="C103" s="137"/>
      <c r="D103" s="137"/>
    </row>
    <row r="104" spans="1:4" ht="51.75">
      <c r="A104" s="134" t="s">
        <v>469</v>
      </c>
      <c r="B104" s="73" t="s">
        <v>874</v>
      </c>
      <c r="C104" s="137">
        <f>C105</f>
        <v>4140360</v>
      </c>
      <c r="D104" s="137">
        <f>D105</f>
        <v>0</v>
      </c>
    </row>
    <row r="105" spans="1:4" ht="64.5">
      <c r="A105" s="134" t="s">
        <v>470</v>
      </c>
      <c r="B105" s="73" t="s">
        <v>875</v>
      </c>
      <c r="C105" s="137">
        <v>4140360</v>
      </c>
      <c r="D105" s="137">
        <v>0</v>
      </c>
    </row>
    <row r="106" spans="1:4">
      <c r="A106" s="34"/>
      <c r="B106" s="7" t="s">
        <v>254</v>
      </c>
      <c r="C106" s="135">
        <f>C13+C80</f>
        <v>209383192.69</v>
      </c>
      <c r="D106" s="135">
        <f>D13+D80</f>
        <v>200315990.40000001</v>
      </c>
    </row>
  </sheetData>
  <mergeCells count="26">
    <mergeCell ref="B29:B30"/>
    <mergeCell ref="D29:D30"/>
    <mergeCell ref="A32:A33"/>
    <mergeCell ref="B32:B33"/>
    <mergeCell ref="C23:C24"/>
    <mergeCell ref="C29:C30"/>
    <mergeCell ref="A26:A27"/>
    <mergeCell ref="B26:B27"/>
    <mergeCell ref="A23:A24"/>
    <mergeCell ref="B23:B24"/>
    <mergeCell ref="D23:D24"/>
    <mergeCell ref="A29:A30"/>
    <mergeCell ref="C32:C33"/>
    <mergeCell ref="D32:D33"/>
    <mergeCell ref="A6:D6"/>
    <mergeCell ref="B11:B12"/>
    <mergeCell ref="A11:A12"/>
    <mergeCell ref="C11:D11"/>
    <mergeCell ref="B1:D1"/>
    <mergeCell ref="B2:D2"/>
    <mergeCell ref="B3:D3"/>
    <mergeCell ref="B4:D4"/>
    <mergeCell ref="B5:D5"/>
    <mergeCell ref="A7:D7"/>
    <mergeCell ref="A8:D8"/>
    <mergeCell ref="B10:D10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2"/>
  <sheetViews>
    <sheetView view="pageBreakPreview" zoomScaleSheetLayoutView="100" workbookViewId="0">
      <selection activeCell="E14" sqref="E14:E15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>
      <c r="A1" s="286" t="s">
        <v>312</v>
      </c>
      <c r="B1" s="327"/>
      <c r="C1" s="327"/>
      <c r="D1" s="327"/>
      <c r="E1" s="327"/>
    </row>
    <row r="2" spans="1:5" ht="15.75">
      <c r="A2" s="286" t="s">
        <v>255</v>
      </c>
      <c r="B2" s="327"/>
      <c r="C2" s="327"/>
      <c r="D2" s="327"/>
      <c r="E2" s="327"/>
    </row>
    <row r="3" spans="1:5" ht="15.75">
      <c r="A3" s="35"/>
      <c r="B3" s="286" t="s">
        <v>1</v>
      </c>
      <c r="C3" s="286"/>
      <c r="D3" s="286"/>
      <c r="E3" s="286"/>
    </row>
    <row r="4" spans="1:5" ht="15.75">
      <c r="A4" s="36"/>
      <c r="B4" s="286" t="s">
        <v>2</v>
      </c>
      <c r="C4" s="286"/>
      <c r="D4" s="286"/>
      <c r="E4" s="286"/>
    </row>
    <row r="5" spans="1:5" ht="15.75">
      <c r="A5" s="37"/>
      <c r="B5" s="286" t="s">
        <v>293</v>
      </c>
      <c r="C5" s="286"/>
      <c r="D5" s="286"/>
      <c r="E5" s="286"/>
    </row>
    <row r="6" spans="1:5" ht="15.75">
      <c r="A6" s="37"/>
      <c r="B6" s="41"/>
      <c r="C6" s="41"/>
      <c r="D6" s="41"/>
      <c r="E6" s="41"/>
    </row>
    <row r="7" spans="1:5" ht="15.75" customHeight="1">
      <c r="A7" s="303" t="s">
        <v>257</v>
      </c>
      <c r="B7" s="303"/>
      <c r="C7" s="303"/>
      <c r="D7" s="303"/>
      <c r="E7" s="303"/>
    </row>
    <row r="8" spans="1:5" ht="10.5" customHeight="1">
      <c r="A8" s="303" t="s">
        <v>764</v>
      </c>
      <c r="B8" s="303"/>
      <c r="C8" s="303"/>
      <c r="D8" s="303"/>
      <c r="E8" s="303"/>
    </row>
    <row r="9" spans="1:5" ht="8.25" customHeight="1">
      <c r="A9" s="303"/>
      <c r="B9" s="303"/>
      <c r="C9" s="303"/>
      <c r="D9" s="303"/>
      <c r="E9" s="303"/>
    </row>
    <row r="10" spans="1:5" ht="15.75" customHeight="1">
      <c r="A10" s="303" t="s">
        <v>765</v>
      </c>
      <c r="B10" s="303"/>
      <c r="C10" s="303"/>
      <c r="D10" s="303"/>
      <c r="E10" s="303"/>
    </row>
    <row r="11" spans="1:5" ht="15" customHeight="1">
      <c r="A11" s="310" t="s">
        <v>371</v>
      </c>
      <c r="B11" s="324"/>
      <c r="C11" s="324"/>
      <c r="D11" s="324"/>
      <c r="E11" s="324"/>
    </row>
    <row r="12" spans="1:5" ht="15" customHeight="1">
      <c r="A12" s="322" t="s">
        <v>258</v>
      </c>
      <c r="B12" s="322" t="s">
        <v>259</v>
      </c>
      <c r="C12" s="202" t="s">
        <v>416</v>
      </c>
      <c r="D12" s="282" t="s">
        <v>471</v>
      </c>
      <c r="E12" s="325" t="s">
        <v>763</v>
      </c>
    </row>
    <row r="13" spans="1:5" ht="23.25" customHeight="1">
      <c r="A13" s="322"/>
      <c r="B13" s="322"/>
      <c r="C13" s="43"/>
      <c r="D13" s="43"/>
      <c r="E13" s="326"/>
    </row>
    <row r="14" spans="1:5" ht="15" customHeight="1">
      <c r="A14" s="295" t="s">
        <v>260</v>
      </c>
      <c r="B14" s="320" t="s">
        <v>261</v>
      </c>
      <c r="C14" s="321">
        <f>C16</f>
        <v>0</v>
      </c>
      <c r="D14" s="321">
        <f t="shared" ref="D14:E14" si="0">D16</f>
        <v>0</v>
      </c>
      <c r="E14" s="321">
        <f t="shared" si="0"/>
        <v>0</v>
      </c>
    </row>
    <row r="15" spans="1:5">
      <c r="A15" s="295"/>
      <c r="B15" s="320"/>
      <c r="C15" s="321"/>
      <c r="D15" s="321"/>
      <c r="E15" s="321"/>
    </row>
    <row r="16" spans="1:5" ht="15" customHeight="1">
      <c r="A16" s="295" t="s">
        <v>262</v>
      </c>
      <c r="B16" s="320" t="s">
        <v>263</v>
      </c>
      <c r="C16" s="321">
        <f>C18+C23</f>
        <v>0</v>
      </c>
      <c r="D16" s="321">
        <f t="shared" ref="D16:E16" si="1">D18+D23</f>
        <v>0</v>
      </c>
      <c r="E16" s="321">
        <f t="shared" si="1"/>
        <v>0</v>
      </c>
    </row>
    <row r="17" spans="1:5">
      <c r="A17" s="295"/>
      <c r="B17" s="320"/>
      <c r="C17" s="321"/>
      <c r="D17" s="321"/>
      <c r="E17" s="321"/>
    </row>
    <row r="18" spans="1:5" ht="25.5">
      <c r="A18" s="42" t="s">
        <v>264</v>
      </c>
      <c r="B18" s="38" t="s">
        <v>265</v>
      </c>
      <c r="C18" s="112">
        <f>C19</f>
        <v>-233350926.88</v>
      </c>
      <c r="D18" s="112">
        <f t="shared" ref="D18:E20" si="2">D19</f>
        <v>-209383192.69</v>
      </c>
      <c r="E18" s="112">
        <f t="shared" si="2"/>
        <v>-200315990.40000001</v>
      </c>
    </row>
    <row r="19" spans="1:5" ht="25.5">
      <c r="A19" s="42" t="s">
        <v>266</v>
      </c>
      <c r="B19" s="38" t="s">
        <v>267</v>
      </c>
      <c r="C19" s="112">
        <f>C20</f>
        <v>-233350926.88</v>
      </c>
      <c r="D19" s="112">
        <f t="shared" si="2"/>
        <v>-209383192.69</v>
      </c>
      <c r="E19" s="112">
        <f t="shared" si="2"/>
        <v>-200315990.40000001</v>
      </c>
    </row>
    <row r="20" spans="1:5" ht="25.5">
      <c r="A20" s="42" t="s">
        <v>268</v>
      </c>
      <c r="B20" s="38" t="s">
        <v>269</v>
      </c>
      <c r="C20" s="112">
        <f>C21</f>
        <v>-233350926.88</v>
      </c>
      <c r="D20" s="112">
        <f t="shared" si="2"/>
        <v>-209383192.69</v>
      </c>
      <c r="E20" s="112">
        <f t="shared" si="2"/>
        <v>-200315990.40000001</v>
      </c>
    </row>
    <row r="21" spans="1:5" ht="15" customHeight="1">
      <c r="A21" s="322" t="s">
        <v>270</v>
      </c>
      <c r="B21" s="323" t="s">
        <v>271</v>
      </c>
      <c r="C21" s="317">
        <v>-233350926.88</v>
      </c>
      <c r="D21" s="317">
        <v>-209383192.69</v>
      </c>
      <c r="E21" s="318">
        <v>-200315990.40000001</v>
      </c>
    </row>
    <row r="22" spans="1:5" ht="24.75" customHeight="1">
      <c r="A22" s="322"/>
      <c r="B22" s="323"/>
      <c r="C22" s="317"/>
      <c r="D22" s="317"/>
      <c r="E22" s="319"/>
    </row>
    <row r="23" spans="1:5" ht="25.5">
      <c r="A23" s="42" t="s">
        <v>272</v>
      </c>
      <c r="B23" s="38" t="s">
        <v>273</v>
      </c>
      <c r="C23" s="112">
        <f>C24</f>
        <v>233350926.88</v>
      </c>
      <c r="D23" s="112">
        <f t="shared" ref="D23:E24" si="3">D24</f>
        <v>209383192.69</v>
      </c>
      <c r="E23" s="112">
        <f t="shared" si="3"/>
        <v>200315990.40000001</v>
      </c>
    </row>
    <row r="24" spans="1:5" ht="25.5">
      <c r="A24" s="42" t="s">
        <v>274</v>
      </c>
      <c r="B24" s="38" t="s">
        <v>275</v>
      </c>
      <c r="C24" s="112">
        <f>C25</f>
        <v>233350926.88</v>
      </c>
      <c r="D24" s="112">
        <f t="shared" si="3"/>
        <v>209383192.69</v>
      </c>
      <c r="E24" s="112">
        <f t="shared" si="3"/>
        <v>200315990.40000001</v>
      </c>
    </row>
    <row r="25" spans="1:5" ht="25.5">
      <c r="A25" s="42" t="s">
        <v>276</v>
      </c>
      <c r="B25" s="38" t="s">
        <v>277</v>
      </c>
      <c r="C25" s="112">
        <f>C26</f>
        <v>233350926.88</v>
      </c>
      <c r="D25" s="112">
        <f>D26</f>
        <v>209383192.69</v>
      </c>
      <c r="E25" s="112">
        <f>E26</f>
        <v>200315990.40000001</v>
      </c>
    </row>
    <row r="26" spans="1:5" ht="15" customHeight="1">
      <c r="A26" s="313" t="s">
        <v>278</v>
      </c>
      <c r="B26" s="315" t="s">
        <v>279</v>
      </c>
      <c r="C26" s="317">
        <v>233350926.88</v>
      </c>
      <c r="D26" s="317">
        <v>209383192.69</v>
      </c>
      <c r="E26" s="318">
        <v>200315990.40000001</v>
      </c>
    </row>
    <row r="27" spans="1:5">
      <c r="A27" s="314"/>
      <c r="B27" s="316"/>
      <c r="C27" s="317"/>
      <c r="D27" s="317"/>
      <c r="E27" s="319"/>
    </row>
    <row r="28" spans="1:5">
      <c r="A28" s="39"/>
      <c r="B28" s="40"/>
      <c r="C28" s="40"/>
      <c r="D28" s="40"/>
      <c r="E28" s="39"/>
    </row>
    <row r="29" spans="1:5">
      <c r="A29" s="39"/>
      <c r="B29" s="40"/>
      <c r="C29" s="40"/>
      <c r="D29" s="40"/>
      <c r="E29" s="39"/>
    </row>
    <row r="30" spans="1:5" ht="15.75">
      <c r="A30" s="1"/>
    </row>
    <row r="31" spans="1:5" ht="15.75">
      <c r="A31" s="1"/>
    </row>
    <row r="32" spans="1:5" ht="15.75">
      <c r="A32" s="1"/>
    </row>
  </sheetData>
  <mergeCells count="32">
    <mergeCell ref="A8:E9"/>
    <mergeCell ref="A1:E1"/>
    <mergeCell ref="A2:E2"/>
    <mergeCell ref="B3:E3"/>
    <mergeCell ref="B4:E4"/>
    <mergeCell ref="B5:E5"/>
    <mergeCell ref="A7:E7"/>
    <mergeCell ref="A14:A15"/>
    <mergeCell ref="B14:B15"/>
    <mergeCell ref="C14:C15"/>
    <mergeCell ref="D14:D15"/>
    <mergeCell ref="E14:E15"/>
    <mergeCell ref="A10:E10"/>
    <mergeCell ref="A11:E11"/>
    <mergeCell ref="A12:A13"/>
    <mergeCell ref="B12:B13"/>
    <mergeCell ref="E12:E13"/>
    <mergeCell ref="A21:A22"/>
    <mergeCell ref="B21:B22"/>
    <mergeCell ref="C21:C22"/>
    <mergeCell ref="D21:D22"/>
    <mergeCell ref="E21:E22"/>
    <mergeCell ref="A16:A17"/>
    <mergeCell ref="B16:B17"/>
    <mergeCell ref="C16:C17"/>
    <mergeCell ref="D16:D17"/>
    <mergeCell ref="E16:E17"/>
    <mergeCell ref="A26:A27"/>
    <mergeCell ref="B26:B27"/>
    <mergeCell ref="C26:C27"/>
    <mergeCell ref="D26:D27"/>
    <mergeCell ref="E26:E27"/>
  </mergeCells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83"/>
  <sheetViews>
    <sheetView view="pageBreakPreview" zoomScale="112" zoomScaleSheetLayoutView="112" workbookViewId="0">
      <selection activeCell="D84" sqref="D84:D88"/>
    </sheetView>
  </sheetViews>
  <sheetFormatPr defaultRowHeight="12.75"/>
  <cols>
    <col min="1" max="1" width="74" style="180" customWidth="1"/>
    <col min="2" max="2" width="11.5703125" style="180" customWidth="1"/>
    <col min="3" max="3" width="5.42578125" style="180" customWidth="1"/>
    <col min="4" max="4" width="15.140625" style="180" customWidth="1"/>
    <col min="5" max="16384" width="9.140625" style="180"/>
  </cols>
  <sheetData>
    <row r="1" spans="1:4" ht="15.75">
      <c r="A1" s="336" t="s">
        <v>256</v>
      </c>
      <c r="B1" s="336"/>
      <c r="C1" s="336"/>
      <c r="D1" s="336"/>
    </row>
    <row r="2" spans="1:4" ht="15.75">
      <c r="A2" s="336" t="s">
        <v>0</v>
      </c>
      <c r="B2" s="336"/>
      <c r="C2" s="336"/>
      <c r="D2" s="336"/>
    </row>
    <row r="3" spans="1:4" ht="15.75" customHeight="1">
      <c r="A3" s="179"/>
      <c r="B3" s="336" t="s">
        <v>1</v>
      </c>
      <c r="C3" s="336"/>
      <c r="D3" s="336"/>
    </row>
    <row r="4" spans="1:4" ht="15.75" customHeight="1">
      <c r="A4" s="179"/>
      <c r="B4" s="336" t="s">
        <v>2</v>
      </c>
      <c r="C4" s="336"/>
      <c r="D4" s="336"/>
    </row>
    <row r="5" spans="1:4" ht="15.75">
      <c r="A5" s="336" t="s">
        <v>289</v>
      </c>
      <c r="B5" s="336"/>
      <c r="C5" s="336"/>
      <c r="D5" s="336"/>
    </row>
    <row r="6" spans="1:4" ht="15.75">
      <c r="A6" s="122"/>
      <c r="B6" s="122"/>
      <c r="C6" s="122"/>
      <c r="D6" s="122"/>
    </row>
    <row r="7" spans="1:4" ht="15.75">
      <c r="A7" s="337" t="s">
        <v>8</v>
      </c>
      <c r="B7" s="338"/>
      <c r="C7" s="338"/>
      <c r="D7" s="338"/>
    </row>
    <row r="8" spans="1:4" ht="15.75" customHeight="1">
      <c r="A8" s="337" t="s">
        <v>19</v>
      </c>
      <c r="B8" s="338"/>
      <c r="C8" s="338"/>
      <c r="D8" s="338"/>
    </row>
    <row r="9" spans="1:4" ht="15.75" customHeight="1">
      <c r="A9" s="337" t="s">
        <v>20</v>
      </c>
      <c r="B9" s="338"/>
      <c r="C9" s="338"/>
      <c r="D9" s="338"/>
    </row>
    <row r="10" spans="1:4" ht="50.25" customHeight="1">
      <c r="A10" s="337" t="s">
        <v>778</v>
      </c>
      <c r="B10" s="338"/>
      <c r="C10" s="338"/>
      <c r="D10" s="338"/>
    </row>
    <row r="11" spans="1:4" ht="21.75" customHeight="1">
      <c r="A11" s="339" t="s">
        <v>347</v>
      </c>
      <c r="B11" s="340"/>
      <c r="C11" s="340"/>
      <c r="D11" s="340"/>
    </row>
    <row r="12" spans="1:4" ht="15.75" customHeight="1">
      <c r="A12" s="341" t="s">
        <v>9</v>
      </c>
      <c r="B12" s="341" t="s">
        <v>10</v>
      </c>
      <c r="C12" s="341" t="s">
        <v>11</v>
      </c>
      <c r="D12" s="342" t="s">
        <v>754</v>
      </c>
    </row>
    <row r="13" spans="1:4" ht="34.5" customHeight="1">
      <c r="A13" s="341"/>
      <c r="B13" s="341"/>
      <c r="C13" s="341"/>
      <c r="D13" s="343"/>
    </row>
    <row r="14" spans="1:4" ht="32.25" customHeight="1">
      <c r="A14" s="77" t="s">
        <v>587</v>
      </c>
      <c r="B14" s="84" t="s">
        <v>588</v>
      </c>
      <c r="C14" s="29"/>
      <c r="D14" s="113">
        <f>D15+D24+D33+D37+D60+D68+D79+D84+D89</f>
        <v>148259324.84</v>
      </c>
    </row>
    <row r="15" spans="1:4" s="181" customFormat="1" ht="17.25" customHeight="1">
      <c r="A15" s="77" t="s">
        <v>77</v>
      </c>
      <c r="B15" s="84" t="s">
        <v>589</v>
      </c>
      <c r="C15" s="83"/>
      <c r="D15" s="113">
        <f>D16</f>
        <v>5636231.4399999995</v>
      </c>
    </row>
    <row r="16" spans="1:4" ht="27.75" customHeight="1">
      <c r="A16" s="80" t="s">
        <v>78</v>
      </c>
      <c r="B16" s="161" t="s">
        <v>590</v>
      </c>
      <c r="C16" s="72"/>
      <c r="D16" s="114">
        <f>D17+D18+D19</f>
        <v>5636231.4399999995</v>
      </c>
    </row>
    <row r="17" spans="1:4" ht="26.25" customHeight="1">
      <c r="A17" s="30" t="s">
        <v>592</v>
      </c>
      <c r="B17" s="161" t="s">
        <v>593</v>
      </c>
      <c r="C17" s="163">
        <v>200</v>
      </c>
      <c r="D17" s="114">
        <v>1799681.44</v>
      </c>
    </row>
    <row r="18" spans="1:4" ht="41.25" customHeight="1">
      <c r="A18" s="30" t="s">
        <v>594</v>
      </c>
      <c r="B18" s="161" t="s">
        <v>593</v>
      </c>
      <c r="C18" s="163">
        <v>600</v>
      </c>
      <c r="D18" s="114">
        <v>3397950</v>
      </c>
    </row>
    <row r="19" spans="1:4" ht="38.25">
      <c r="A19" s="73" t="s">
        <v>595</v>
      </c>
      <c r="B19" s="217" t="s">
        <v>596</v>
      </c>
      <c r="C19" s="219">
        <v>200</v>
      </c>
      <c r="D19" s="114">
        <v>438600</v>
      </c>
    </row>
    <row r="20" spans="1:4" ht="18.75" customHeight="1">
      <c r="A20" s="4" t="s">
        <v>751</v>
      </c>
      <c r="B20" s="214" t="s">
        <v>752</v>
      </c>
      <c r="C20" s="236"/>
      <c r="D20" s="216"/>
    </row>
    <row r="21" spans="1:4" ht="51">
      <c r="A21" s="4" t="s">
        <v>793</v>
      </c>
      <c r="B21" s="214" t="s">
        <v>597</v>
      </c>
      <c r="C21" s="214">
        <v>200</v>
      </c>
      <c r="D21" s="216"/>
    </row>
    <row r="22" spans="1:4" ht="15">
      <c r="A22" s="4" t="s">
        <v>794</v>
      </c>
      <c r="B22" s="238" t="s">
        <v>791</v>
      </c>
      <c r="C22" s="236"/>
      <c r="D22" s="216"/>
    </row>
    <row r="23" spans="1:4" ht="41.25" customHeight="1">
      <c r="A23" s="4" t="s">
        <v>795</v>
      </c>
      <c r="B23" s="214" t="s">
        <v>792</v>
      </c>
      <c r="C23" s="214">
        <v>200</v>
      </c>
      <c r="D23" s="216"/>
    </row>
    <row r="24" spans="1:4" ht="30" customHeight="1">
      <c r="A24" s="85" t="s">
        <v>87</v>
      </c>
      <c r="B24" s="78" t="s">
        <v>598</v>
      </c>
      <c r="C24" s="219"/>
      <c r="D24" s="113">
        <f t="shared" ref="D24" si="0">D25</f>
        <v>4773821.13</v>
      </c>
    </row>
    <row r="25" spans="1:4" ht="27.75" customHeight="1">
      <c r="A25" s="30" t="s">
        <v>88</v>
      </c>
      <c r="B25" s="217" t="s">
        <v>599</v>
      </c>
      <c r="C25" s="219"/>
      <c r="D25" s="114">
        <f>SUM(D26:D32)</f>
        <v>4773821.13</v>
      </c>
    </row>
    <row r="26" spans="1:4" ht="38.25">
      <c r="A26" s="4" t="s">
        <v>796</v>
      </c>
      <c r="B26" s="214" t="s">
        <v>797</v>
      </c>
      <c r="C26" s="214">
        <v>200</v>
      </c>
      <c r="D26" s="216">
        <v>904860.8</v>
      </c>
    </row>
    <row r="27" spans="1:4" ht="41.25" customHeight="1">
      <c r="A27" s="4" t="s">
        <v>798</v>
      </c>
      <c r="B27" s="214" t="s">
        <v>797</v>
      </c>
      <c r="C27" s="214">
        <v>600</v>
      </c>
      <c r="D27" s="216">
        <v>3040470.96</v>
      </c>
    </row>
    <row r="28" spans="1:4" ht="67.5" customHeight="1">
      <c r="A28" s="71" t="s">
        <v>127</v>
      </c>
      <c r="B28" s="217" t="s">
        <v>600</v>
      </c>
      <c r="C28" s="219">
        <v>200</v>
      </c>
      <c r="D28" s="114"/>
    </row>
    <row r="29" spans="1:4" ht="67.5" customHeight="1">
      <c r="A29" s="71" t="s">
        <v>426</v>
      </c>
      <c r="B29" s="161" t="s">
        <v>600</v>
      </c>
      <c r="C29" s="162">
        <v>600</v>
      </c>
      <c r="D29" s="114">
        <v>80914</v>
      </c>
    </row>
    <row r="30" spans="1:4" ht="30" customHeight="1">
      <c r="A30" s="328" t="s">
        <v>745</v>
      </c>
      <c r="B30" s="330" t="s">
        <v>601</v>
      </c>
      <c r="C30" s="332">
        <v>200</v>
      </c>
      <c r="D30" s="334">
        <v>51890</v>
      </c>
    </row>
    <row r="31" spans="1:4" ht="60" customHeight="1">
      <c r="A31" s="329"/>
      <c r="B31" s="331"/>
      <c r="C31" s="333"/>
      <c r="D31" s="335"/>
    </row>
    <row r="32" spans="1:4" ht="62.25" customHeight="1">
      <c r="A32" s="73" t="s">
        <v>602</v>
      </c>
      <c r="B32" s="161" t="s">
        <v>603</v>
      </c>
      <c r="C32" s="163">
        <v>300</v>
      </c>
      <c r="D32" s="114">
        <v>695685.37</v>
      </c>
    </row>
    <row r="33" spans="1:4" ht="15" customHeight="1">
      <c r="A33" s="82" t="s">
        <v>117</v>
      </c>
      <c r="B33" s="78" t="s">
        <v>604</v>
      </c>
      <c r="C33" s="86"/>
      <c r="D33" s="113">
        <f t="shared" ref="D33" si="1">D34</f>
        <v>506400</v>
      </c>
    </row>
    <row r="34" spans="1:4" ht="20.25" customHeight="1">
      <c r="A34" s="30" t="s">
        <v>118</v>
      </c>
      <c r="B34" s="161" t="s">
        <v>605</v>
      </c>
      <c r="C34" s="163"/>
      <c r="D34" s="114">
        <f t="shared" ref="D34" si="2">D35+D36</f>
        <v>506400</v>
      </c>
    </row>
    <row r="35" spans="1:4" ht="39" customHeight="1">
      <c r="A35" s="30" t="s">
        <v>128</v>
      </c>
      <c r="B35" s="161" t="s">
        <v>606</v>
      </c>
      <c r="C35" s="163">
        <v>200</v>
      </c>
      <c r="D35" s="114">
        <v>466400</v>
      </c>
    </row>
    <row r="36" spans="1:4" ht="39.75" customHeight="1">
      <c r="A36" s="30" t="s">
        <v>119</v>
      </c>
      <c r="B36" s="161" t="s">
        <v>606</v>
      </c>
      <c r="C36" s="163">
        <v>600</v>
      </c>
      <c r="D36" s="114">
        <v>40000</v>
      </c>
    </row>
    <row r="37" spans="1:4" ht="18.75" customHeight="1">
      <c r="A37" s="82" t="s">
        <v>89</v>
      </c>
      <c r="B37" s="78" t="s">
        <v>607</v>
      </c>
      <c r="C37" s="163"/>
      <c r="D37" s="113">
        <f>D38+D46</f>
        <v>55975154.829999998</v>
      </c>
    </row>
    <row r="38" spans="1:4" ht="21" customHeight="1">
      <c r="A38" s="30" t="s">
        <v>90</v>
      </c>
      <c r="B38" s="161" t="s">
        <v>608</v>
      </c>
      <c r="C38" s="163"/>
      <c r="D38" s="114">
        <f>D39+D40+D41+D44+D45+D42+D43</f>
        <v>9268935.6600000001</v>
      </c>
    </row>
    <row r="39" spans="1:4" ht="52.5" customHeight="1">
      <c r="A39" s="30" t="s">
        <v>79</v>
      </c>
      <c r="B39" s="161" t="s">
        <v>609</v>
      </c>
      <c r="C39" s="163">
        <v>100</v>
      </c>
      <c r="D39" s="114">
        <v>1914600</v>
      </c>
    </row>
    <row r="40" spans="1:4" ht="39" customHeight="1">
      <c r="A40" s="30" t="s">
        <v>129</v>
      </c>
      <c r="B40" s="160" t="s">
        <v>609</v>
      </c>
      <c r="C40" s="163">
        <v>200</v>
      </c>
      <c r="D40" s="114">
        <v>3556100</v>
      </c>
    </row>
    <row r="41" spans="1:4" ht="27" customHeight="1">
      <c r="A41" s="30" t="s">
        <v>80</v>
      </c>
      <c r="B41" s="161" t="s">
        <v>609</v>
      </c>
      <c r="C41" s="163">
        <v>800</v>
      </c>
      <c r="D41" s="114">
        <v>188756.66</v>
      </c>
    </row>
    <row r="42" spans="1:4" ht="54" customHeight="1">
      <c r="A42" s="79" t="s">
        <v>417</v>
      </c>
      <c r="B42" s="246" t="s">
        <v>612</v>
      </c>
      <c r="C42" s="247">
        <v>100</v>
      </c>
      <c r="D42" s="114">
        <v>804871</v>
      </c>
    </row>
    <row r="43" spans="1:4" ht="54" customHeight="1">
      <c r="A43" s="79" t="s">
        <v>418</v>
      </c>
      <c r="B43" s="246" t="s">
        <v>613</v>
      </c>
      <c r="C43" s="247">
        <v>100</v>
      </c>
      <c r="D43" s="114">
        <v>133120</v>
      </c>
    </row>
    <row r="44" spans="1:4" ht="28.5" customHeight="1">
      <c r="A44" s="30" t="s">
        <v>130</v>
      </c>
      <c r="B44" s="161" t="s">
        <v>610</v>
      </c>
      <c r="C44" s="163">
        <v>200</v>
      </c>
      <c r="D44" s="114">
        <v>1299988</v>
      </c>
    </row>
    <row r="45" spans="1:4" ht="28.5" customHeight="1">
      <c r="A45" s="30" t="s">
        <v>131</v>
      </c>
      <c r="B45" s="161" t="s">
        <v>611</v>
      </c>
      <c r="C45" s="163">
        <v>200</v>
      </c>
      <c r="D45" s="114">
        <v>1371500</v>
      </c>
    </row>
    <row r="46" spans="1:4" ht="18.75" customHeight="1">
      <c r="A46" s="30" t="s">
        <v>91</v>
      </c>
      <c r="B46" s="161" t="s">
        <v>614</v>
      </c>
      <c r="C46" s="163"/>
      <c r="D46" s="114">
        <f>D47+D48+D49+D50+D51+D52+D53+D54+D57+D58+D59+D55+D56</f>
        <v>46706219.170000002</v>
      </c>
    </row>
    <row r="47" spans="1:4" ht="68.25" customHeight="1">
      <c r="A47" s="30" t="s">
        <v>81</v>
      </c>
      <c r="B47" s="160" t="s">
        <v>615</v>
      </c>
      <c r="C47" s="162">
        <v>100</v>
      </c>
      <c r="D47" s="114">
        <v>908000</v>
      </c>
    </row>
    <row r="48" spans="1:4" ht="43.5" customHeight="1">
      <c r="A48" s="80" t="s">
        <v>132</v>
      </c>
      <c r="B48" s="160" t="s">
        <v>615</v>
      </c>
      <c r="C48" s="163">
        <v>200</v>
      </c>
      <c r="D48" s="114">
        <v>11462600</v>
      </c>
    </row>
    <row r="49" spans="1:4" ht="39.75" customHeight="1">
      <c r="A49" s="80" t="s">
        <v>82</v>
      </c>
      <c r="B49" s="160" t="s">
        <v>615</v>
      </c>
      <c r="C49" s="163">
        <v>600</v>
      </c>
      <c r="D49" s="114">
        <v>17898023.350000001</v>
      </c>
    </row>
    <row r="50" spans="1:4" ht="29.25" customHeight="1">
      <c r="A50" s="80" t="s">
        <v>83</v>
      </c>
      <c r="B50" s="160" t="s">
        <v>615</v>
      </c>
      <c r="C50" s="163">
        <v>800</v>
      </c>
      <c r="D50" s="114">
        <v>636604.57999999996</v>
      </c>
    </row>
    <row r="51" spans="1:4" ht="54.75" customHeight="1">
      <c r="A51" s="30" t="s">
        <v>84</v>
      </c>
      <c r="B51" s="161" t="s">
        <v>616</v>
      </c>
      <c r="C51" s="163">
        <v>100</v>
      </c>
      <c r="D51" s="114">
        <v>6819300</v>
      </c>
    </row>
    <row r="52" spans="1:4" ht="30" customHeight="1">
      <c r="A52" s="80" t="s">
        <v>133</v>
      </c>
      <c r="B52" s="161" t="s">
        <v>616</v>
      </c>
      <c r="C52" s="163">
        <v>200</v>
      </c>
      <c r="D52" s="114">
        <v>1531600</v>
      </c>
    </row>
    <row r="53" spans="1:4" ht="19.5" customHeight="1">
      <c r="A53" s="80" t="s">
        <v>85</v>
      </c>
      <c r="B53" s="161" t="s">
        <v>616</v>
      </c>
      <c r="C53" s="163">
        <v>800</v>
      </c>
      <c r="D53" s="114">
        <v>5800</v>
      </c>
    </row>
    <row r="54" spans="1:4" ht="29.25" customHeight="1">
      <c r="A54" s="30" t="s">
        <v>130</v>
      </c>
      <c r="B54" s="161" t="s">
        <v>617</v>
      </c>
      <c r="C54" s="163">
        <v>200</v>
      </c>
      <c r="D54" s="114">
        <v>582384.6</v>
      </c>
    </row>
    <row r="55" spans="1:4" ht="53.25" customHeight="1">
      <c r="A55" s="79" t="s">
        <v>417</v>
      </c>
      <c r="B55" s="246" t="s">
        <v>619</v>
      </c>
      <c r="C55" s="247">
        <v>100</v>
      </c>
      <c r="D55" s="114">
        <v>160771.29999999999</v>
      </c>
    </row>
    <row r="56" spans="1:4" ht="52.5" customHeight="1">
      <c r="A56" s="79" t="s">
        <v>418</v>
      </c>
      <c r="B56" s="246" t="s">
        <v>620</v>
      </c>
      <c r="C56" s="247">
        <v>100</v>
      </c>
      <c r="D56" s="114">
        <v>1748763</v>
      </c>
    </row>
    <row r="57" spans="1:4" ht="27.75" customHeight="1">
      <c r="A57" s="30" t="s">
        <v>131</v>
      </c>
      <c r="B57" s="161" t="s">
        <v>618</v>
      </c>
      <c r="C57" s="163">
        <v>200</v>
      </c>
      <c r="D57" s="114">
        <v>812012.34</v>
      </c>
    </row>
    <row r="58" spans="1:4" ht="63.75">
      <c r="A58" s="150" t="s">
        <v>876</v>
      </c>
      <c r="B58" s="147" t="s">
        <v>621</v>
      </c>
      <c r="C58" s="163">
        <v>100</v>
      </c>
      <c r="D58" s="114">
        <v>1249920</v>
      </c>
    </row>
    <row r="59" spans="1:4" ht="38.25">
      <c r="A59" s="150" t="s">
        <v>877</v>
      </c>
      <c r="B59" s="147" t="s">
        <v>621</v>
      </c>
      <c r="C59" s="163">
        <v>600</v>
      </c>
      <c r="D59" s="114">
        <v>2890440</v>
      </c>
    </row>
    <row r="60" spans="1:4" ht="30" customHeight="1">
      <c r="A60" s="87" t="s">
        <v>622</v>
      </c>
      <c r="B60" s="88" t="s">
        <v>623</v>
      </c>
      <c r="C60" s="163"/>
      <c r="D60" s="113">
        <f>D61+D64</f>
        <v>74548429.25</v>
      </c>
    </row>
    <row r="61" spans="1:4" ht="20.25" customHeight="1">
      <c r="A61" s="30" t="s">
        <v>90</v>
      </c>
      <c r="B61" s="161" t="s">
        <v>624</v>
      </c>
      <c r="C61" s="163"/>
      <c r="D61" s="114">
        <f>D62+D63</f>
        <v>9204984</v>
      </c>
    </row>
    <row r="62" spans="1:4" ht="101.25" customHeight="1">
      <c r="A62" s="30" t="s">
        <v>749</v>
      </c>
      <c r="B62" s="161" t="s">
        <v>625</v>
      </c>
      <c r="C62" s="163">
        <v>100</v>
      </c>
      <c r="D62" s="114">
        <v>9183369</v>
      </c>
    </row>
    <row r="63" spans="1:4" ht="78.75" customHeight="1">
      <c r="A63" s="30" t="s">
        <v>750</v>
      </c>
      <c r="B63" s="161" t="s">
        <v>625</v>
      </c>
      <c r="C63" s="163">
        <v>200</v>
      </c>
      <c r="D63" s="114">
        <v>21615</v>
      </c>
    </row>
    <row r="64" spans="1:4" ht="15">
      <c r="A64" s="30" t="s">
        <v>822</v>
      </c>
      <c r="B64" s="246" t="s">
        <v>823</v>
      </c>
      <c r="C64" s="247"/>
      <c r="D64" s="114">
        <f>D65+D66+D67</f>
        <v>65343445.25</v>
      </c>
    </row>
    <row r="65" spans="1:4" ht="117.75" customHeight="1">
      <c r="A65" s="92" t="s">
        <v>824</v>
      </c>
      <c r="B65" s="246" t="s">
        <v>825</v>
      </c>
      <c r="C65" s="247">
        <v>100</v>
      </c>
      <c r="D65" s="114">
        <v>16936248.25</v>
      </c>
    </row>
    <row r="66" spans="1:4" ht="102">
      <c r="A66" s="30" t="s">
        <v>826</v>
      </c>
      <c r="B66" s="246" t="s">
        <v>825</v>
      </c>
      <c r="C66" s="247">
        <v>200</v>
      </c>
      <c r="D66" s="114">
        <v>204337</v>
      </c>
    </row>
    <row r="67" spans="1:4" ht="102">
      <c r="A67" s="80" t="s">
        <v>827</v>
      </c>
      <c r="B67" s="246" t="s">
        <v>825</v>
      </c>
      <c r="C67" s="247">
        <v>600</v>
      </c>
      <c r="D67" s="114">
        <v>48202860</v>
      </c>
    </row>
    <row r="68" spans="1:4" ht="20.25" customHeight="1">
      <c r="A68" s="85" t="s">
        <v>92</v>
      </c>
      <c r="B68" s="78" t="s">
        <v>626</v>
      </c>
      <c r="C68" s="163"/>
      <c r="D68" s="113">
        <f t="shared" ref="D68" si="3">D69</f>
        <v>5724838.1900000004</v>
      </c>
    </row>
    <row r="69" spans="1:4" ht="19.5" customHeight="1">
      <c r="A69" s="30" t="s">
        <v>93</v>
      </c>
      <c r="B69" s="161" t="s">
        <v>627</v>
      </c>
      <c r="C69" s="163"/>
      <c r="D69" s="115">
        <f>D70+D71+D72+D73+D74+D75+D76+D77+D78</f>
        <v>5724838.1900000004</v>
      </c>
    </row>
    <row r="70" spans="1:4" ht="53.25" customHeight="1">
      <c r="A70" s="30" t="s">
        <v>94</v>
      </c>
      <c r="B70" s="161" t="s">
        <v>628</v>
      </c>
      <c r="C70" s="163">
        <v>100</v>
      </c>
      <c r="D70" s="114">
        <v>3119285.8</v>
      </c>
    </row>
    <row r="71" spans="1:4" ht="27" customHeight="1">
      <c r="A71" s="30" t="s">
        <v>629</v>
      </c>
      <c r="B71" s="161" t="s">
        <v>628</v>
      </c>
      <c r="C71" s="163">
        <v>200</v>
      </c>
      <c r="D71" s="114">
        <v>1165900</v>
      </c>
    </row>
    <row r="72" spans="1:4" ht="27.75" customHeight="1">
      <c r="A72" s="30" t="s">
        <v>95</v>
      </c>
      <c r="B72" s="161" t="s">
        <v>628</v>
      </c>
      <c r="C72" s="163">
        <v>800</v>
      </c>
      <c r="D72" s="114">
        <v>75602.41</v>
      </c>
    </row>
    <row r="73" spans="1:4" ht="76.5">
      <c r="A73" s="30" t="s">
        <v>828</v>
      </c>
      <c r="B73" s="246" t="s">
        <v>829</v>
      </c>
      <c r="C73" s="247">
        <v>100</v>
      </c>
      <c r="D73" s="114">
        <v>3447.92</v>
      </c>
    </row>
    <row r="74" spans="1:4" ht="76.5">
      <c r="A74" s="79" t="s">
        <v>830</v>
      </c>
      <c r="B74" s="246" t="s">
        <v>831</v>
      </c>
      <c r="C74" s="247">
        <v>100</v>
      </c>
      <c r="D74" s="114">
        <v>366.28</v>
      </c>
    </row>
    <row r="75" spans="1:4" ht="76.5">
      <c r="A75" s="30" t="s">
        <v>832</v>
      </c>
      <c r="B75" s="246" t="s">
        <v>833</v>
      </c>
      <c r="C75" s="247">
        <v>100</v>
      </c>
      <c r="D75" s="114">
        <v>135261.28</v>
      </c>
    </row>
    <row r="76" spans="1:4" ht="76.5">
      <c r="A76" s="30" t="s">
        <v>834</v>
      </c>
      <c r="B76" s="246" t="s">
        <v>835</v>
      </c>
      <c r="C76" s="247">
        <v>100</v>
      </c>
      <c r="D76" s="114">
        <v>341344.5</v>
      </c>
    </row>
    <row r="77" spans="1:4" ht="51">
      <c r="A77" s="79" t="s">
        <v>417</v>
      </c>
      <c r="B77" s="246" t="s">
        <v>836</v>
      </c>
      <c r="C77" s="247">
        <v>100</v>
      </c>
      <c r="D77" s="114">
        <v>265810</v>
      </c>
    </row>
    <row r="78" spans="1:4" ht="51">
      <c r="A78" s="79" t="s">
        <v>418</v>
      </c>
      <c r="B78" s="246" t="s">
        <v>837</v>
      </c>
      <c r="C78" s="247">
        <v>100</v>
      </c>
      <c r="D78" s="114">
        <v>617820</v>
      </c>
    </row>
    <row r="79" spans="1:4" ht="17.25" customHeight="1">
      <c r="A79" s="85" t="s">
        <v>96</v>
      </c>
      <c r="B79" s="78" t="s">
        <v>630</v>
      </c>
      <c r="C79" s="163"/>
      <c r="D79" s="113">
        <f t="shared" ref="D79" si="4">D80</f>
        <v>744450</v>
      </c>
    </row>
    <row r="80" spans="1:4" ht="24" customHeight="1">
      <c r="A80" s="30" t="s">
        <v>97</v>
      </c>
      <c r="B80" s="161" t="s">
        <v>631</v>
      </c>
      <c r="C80" s="163"/>
      <c r="D80" s="114">
        <f>D81+D82+D83</f>
        <v>744450</v>
      </c>
    </row>
    <row r="81" spans="1:4" ht="54" customHeight="1">
      <c r="A81" s="30" t="s">
        <v>632</v>
      </c>
      <c r="B81" s="161" t="s">
        <v>633</v>
      </c>
      <c r="C81" s="163">
        <v>600</v>
      </c>
      <c r="D81" s="114">
        <v>26040</v>
      </c>
    </row>
    <row r="82" spans="1:4" ht="39.75" customHeight="1">
      <c r="A82" s="81" t="s">
        <v>147</v>
      </c>
      <c r="B82" s="161" t="s">
        <v>634</v>
      </c>
      <c r="C82" s="163">
        <v>200</v>
      </c>
      <c r="D82" s="114">
        <v>217875</v>
      </c>
    </row>
    <row r="83" spans="1:4" ht="39" customHeight="1">
      <c r="A83" s="81" t="s">
        <v>148</v>
      </c>
      <c r="B83" s="161" t="s">
        <v>634</v>
      </c>
      <c r="C83" s="163">
        <v>600</v>
      </c>
      <c r="D83" s="114">
        <v>500535</v>
      </c>
    </row>
    <row r="84" spans="1:4" ht="18" customHeight="1">
      <c r="A84" s="82" t="s">
        <v>425</v>
      </c>
      <c r="B84" s="89" t="s">
        <v>635</v>
      </c>
      <c r="C84" s="159"/>
      <c r="D84" s="113">
        <f t="shared" ref="D84" si="5">D85</f>
        <v>270000</v>
      </c>
    </row>
    <row r="85" spans="1:4" ht="20.25" customHeight="1">
      <c r="A85" s="30" t="s">
        <v>86</v>
      </c>
      <c r="B85" s="158" t="s">
        <v>636</v>
      </c>
      <c r="C85" s="159"/>
      <c r="D85" s="114">
        <f>D86+D87+D88</f>
        <v>270000</v>
      </c>
    </row>
    <row r="86" spans="1:4" ht="51">
      <c r="A86" s="30" t="s">
        <v>799</v>
      </c>
      <c r="B86" s="158" t="s">
        <v>704</v>
      </c>
      <c r="C86" s="163">
        <v>300</v>
      </c>
      <c r="D86" s="114">
        <v>57000</v>
      </c>
    </row>
    <row r="87" spans="1:4" ht="25.5">
      <c r="A87" s="30" t="s">
        <v>800</v>
      </c>
      <c r="B87" s="161" t="s">
        <v>705</v>
      </c>
      <c r="C87" s="163">
        <v>300</v>
      </c>
      <c r="D87" s="114">
        <v>108000</v>
      </c>
    </row>
    <row r="88" spans="1:4" ht="25.5">
      <c r="A88" s="30" t="s">
        <v>801</v>
      </c>
      <c r="B88" s="161" t="s">
        <v>706</v>
      </c>
      <c r="C88" s="163">
        <v>300</v>
      </c>
      <c r="D88" s="114">
        <v>105000</v>
      </c>
    </row>
    <row r="89" spans="1:4" ht="37.5" customHeight="1">
      <c r="A89" s="82" t="s">
        <v>191</v>
      </c>
      <c r="B89" s="78" t="s">
        <v>637</v>
      </c>
      <c r="C89" s="163"/>
      <c r="D89" s="113">
        <f t="shared" ref="D89" si="6">D90</f>
        <v>80000</v>
      </c>
    </row>
    <row r="90" spans="1:4" ht="15">
      <c r="A90" s="30" t="s">
        <v>86</v>
      </c>
      <c r="B90" s="217" t="s">
        <v>638</v>
      </c>
      <c r="C90" s="219"/>
      <c r="D90" s="114">
        <f>D92+D91</f>
        <v>80000</v>
      </c>
    </row>
    <row r="91" spans="1:4" ht="38.25">
      <c r="A91" s="4" t="s">
        <v>802</v>
      </c>
      <c r="B91" s="214">
        <v>2190100430</v>
      </c>
      <c r="C91" s="214">
        <v>300</v>
      </c>
      <c r="D91" s="216">
        <v>60000</v>
      </c>
    </row>
    <row r="92" spans="1:4" ht="51">
      <c r="A92" s="4" t="s">
        <v>803</v>
      </c>
      <c r="B92" s="214">
        <v>2190100440</v>
      </c>
      <c r="C92" s="214">
        <v>300</v>
      </c>
      <c r="D92" s="216">
        <v>20000</v>
      </c>
    </row>
    <row r="93" spans="1:4" ht="27.75" customHeight="1">
      <c r="A93" s="30" t="s">
        <v>639</v>
      </c>
      <c r="B93" s="78" t="s">
        <v>640</v>
      </c>
      <c r="C93" s="219"/>
      <c r="D93" s="113">
        <f>D94+D110+D118</f>
        <v>12829512</v>
      </c>
    </row>
    <row r="94" spans="1:4" ht="19.5" customHeight="1">
      <c r="A94" s="90" t="s">
        <v>641</v>
      </c>
      <c r="B94" s="158" t="s">
        <v>642</v>
      </c>
      <c r="C94" s="163"/>
      <c r="D94" s="114">
        <f>D95+D100+D102+D107</f>
        <v>10314271</v>
      </c>
    </row>
    <row r="95" spans="1:4" ht="18" customHeight="1">
      <c r="A95" s="30" t="s">
        <v>101</v>
      </c>
      <c r="B95" s="158" t="s">
        <v>643</v>
      </c>
      <c r="C95" s="163"/>
      <c r="D95" s="114">
        <f>D96+D97+D98+D99</f>
        <v>4884861</v>
      </c>
    </row>
    <row r="96" spans="1:4" ht="51.75" customHeight="1">
      <c r="A96" s="30" t="s">
        <v>99</v>
      </c>
      <c r="B96" s="158" t="s">
        <v>644</v>
      </c>
      <c r="C96" s="163">
        <v>100</v>
      </c>
      <c r="D96" s="114">
        <v>2387757</v>
      </c>
    </row>
    <row r="97" spans="1:4" ht="42" customHeight="1">
      <c r="A97" s="30" t="s">
        <v>134</v>
      </c>
      <c r="B97" s="158" t="s">
        <v>644</v>
      </c>
      <c r="C97" s="163">
        <v>200</v>
      </c>
      <c r="D97" s="114">
        <v>2468104</v>
      </c>
    </row>
    <row r="98" spans="1:4" ht="28.5" customHeight="1">
      <c r="A98" s="30" t="s">
        <v>100</v>
      </c>
      <c r="B98" s="158" t="s">
        <v>644</v>
      </c>
      <c r="C98" s="163">
        <v>800</v>
      </c>
      <c r="D98" s="114">
        <v>14000</v>
      </c>
    </row>
    <row r="99" spans="1:4" ht="30" customHeight="1">
      <c r="A99" s="91" t="s">
        <v>135</v>
      </c>
      <c r="B99" s="161" t="s">
        <v>645</v>
      </c>
      <c r="C99" s="163">
        <v>200</v>
      </c>
      <c r="D99" s="114">
        <v>15000</v>
      </c>
    </row>
    <row r="100" spans="1:4" ht="27" customHeight="1">
      <c r="A100" s="30" t="s">
        <v>102</v>
      </c>
      <c r="B100" s="158" t="s">
        <v>646</v>
      </c>
      <c r="C100" s="163"/>
      <c r="D100" s="114">
        <v>36154</v>
      </c>
    </row>
    <row r="101" spans="1:4" ht="28.5" customHeight="1">
      <c r="A101" s="30" t="s">
        <v>136</v>
      </c>
      <c r="B101" s="158" t="s">
        <v>647</v>
      </c>
      <c r="C101" s="163">
        <v>200</v>
      </c>
      <c r="D101" s="114">
        <v>36154</v>
      </c>
    </row>
    <row r="102" spans="1:4" ht="25.5" customHeight="1">
      <c r="A102" s="30" t="s">
        <v>103</v>
      </c>
      <c r="B102" s="158" t="s">
        <v>648</v>
      </c>
      <c r="C102" s="163"/>
      <c r="D102" s="114">
        <f>D103+D104+D105+D106</f>
        <v>3327420</v>
      </c>
    </row>
    <row r="103" spans="1:4" ht="75" customHeight="1">
      <c r="A103" s="73" t="s">
        <v>649</v>
      </c>
      <c r="B103" s="158" t="s">
        <v>650</v>
      </c>
      <c r="C103" s="163">
        <v>100</v>
      </c>
      <c r="D103" s="114">
        <v>2573031</v>
      </c>
    </row>
    <row r="104" spans="1:4" ht="66.75" customHeight="1">
      <c r="A104" s="30" t="s">
        <v>291</v>
      </c>
      <c r="B104" s="161" t="s">
        <v>651</v>
      </c>
      <c r="C104" s="163">
        <v>100</v>
      </c>
      <c r="D104" s="114">
        <v>244943</v>
      </c>
    </row>
    <row r="105" spans="1:4" ht="51">
      <c r="A105" s="79" t="s">
        <v>417</v>
      </c>
      <c r="B105" s="246" t="s">
        <v>838</v>
      </c>
      <c r="C105" s="247">
        <v>100</v>
      </c>
      <c r="D105" s="114">
        <v>242764</v>
      </c>
    </row>
    <row r="106" spans="1:4" ht="51">
      <c r="A106" s="79" t="s">
        <v>418</v>
      </c>
      <c r="B106" s="246" t="s">
        <v>839</v>
      </c>
      <c r="C106" s="247">
        <v>100</v>
      </c>
      <c r="D106" s="114">
        <v>266682</v>
      </c>
    </row>
    <row r="107" spans="1:4" ht="21" customHeight="1">
      <c r="A107" s="30" t="s">
        <v>154</v>
      </c>
      <c r="B107" s="158" t="s">
        <v>652</v>
      </c>
      <c r="C107" s="163"/>
      <c r="D107" s="114">
        <f>D108+D109</f>
        <v>2065836</v>
      </c>
    </row>
    <row r="108" spans="1:4" ht="68.25" customHeight="1">
      <c r="A108" s="30" t="s">
        <v>287</v>
      </c>
      <c r="B108" s="158" t="s">
        <v>707</v>
      </c>
      <c r="C108" s="163">
        <v>100</v>
      </c>
      <c r="D108" s="114">
        <v>1453100</v>
      </c>
    </row>
    <row r="109" spans="1:4" ht="40.5" customHeight="1">
      <c r="A109" s="30" t="s">
        <v>288</v>
      </c>
      <c r="B109" s="158" t="s">
        <v>707</v>
      </c>
      <c r="C109" s="163">
        <v>200</v>
      </c>
      <c r="D109" s="114">
        <v>612736</v>
      </c>
    </row>
    <row r="110" spans="1:4" ht="27" customHeight="1">
      <c r="A110" s="85" t="s">
        <v>104</v>
      </c>
      <c r="B110" s="89" t="s">
        <v>653</v>
      </c>
      <c r="C110" s="163"/>
      <c r="D110" s="113">
        <f t="shared" ref="D110" si="7">D111</f>
        <v>2265241</v>
      </c>
    </row>
    <row r="111" spans="1:4" ht="18.75" customHeight="1">
      <c r="A111" s="30" t="s">
        <v>93</v>
      </c>
      <c r="B111" s="158" t="s">
        <v>654</v>
      </c>
      <c r="C111" s="163"/>
      <c r="D111" s="114">
        <f>D112+D113+D114+D115+D116+D117</f>
        <v>2265241</v>
      </c>
    </row>
    <row r="112" spans="1:4" ht="65.25" customHeight="1">
      <c r="A112" s="30" t="s">
        <v>105</v>
      </c>
      <c r="B112" s="158" t="s">
        <v>655</v>
      </c>
      <c r="C112" s="163">
        <v>100</v>
      </c>
      <c r="D112" s="114">
        <v>1395494.7</v>
      </c>
    </row>
    <row r="113" spans="1:4" ht="42" customHeight="1">
      <c r="A113" s="30" t="s">
        <v>137</v>
      </c>
      <c r="B113" s="158" t="s">
        <v>655</v>
      </c>
      <c r="C113" s="163">
        <v>200</v>
      </c>
      <c r="D113" s="114">
        <v>79739</v>
      </c>
    </row>
    <row r="114" spans="1:4" ht="76.5">
      <c r="A114" s="73" t="s">
        <v>840</v>
      </c>
      <c r="B114" s="76" t="s">
        <v>841</v>
      </c>
      <c r="C114" s="247">
        <v>100</v>
      </c>
      <c r="D114" s="114">
        <v>5105.3</v>
      </c>
    </row>
    <row r="115" spans="1:4" ht="76.5">
      <c r="A115" s="73" t="s">
        <v>842</v>
      </c>
      <c r="B115" s="246" t="s">
        <v>843</v>
      </c>
      <c r="C115" s="247">
        <v>100</v>
      </c>
      <c r="D115" s="114">
        <v>505425</v>
      </c>
    </row>
    <row r="116" spans="1:4" ht="51">
      <c r="A116" s="79" t="s">
        <v>417</v>
      </c>
      <c r="B116" s="246" t="s">
        <v>844</v>
      </c>
      <c r="C116" s="247">
        <v>100</v>
      </c>
      <c r="D116" s="114">
        <v>155685</v>
      </c>
    </row>
    <row r="117" spans="1:4" ht="51">
      <c r="A117" s="79" t="s">
        <v>418</v>
      </c>
      <c r="B117" s="246" t="s">
        <v>845</v>
      </c>
      <c r="C117" s="247">
        <v>100</v>
      </c>
      <c r="D117" s="114">
        <v>123792</v>
      </c>
    </row>
    <row r="118" spans="1:4" ht="24.75" customHeight="1">
      <c r="A118" s="77" t="s">
        <v>656</v>
      </c>
      <c r="B118" s="83">
        <v>2240000000</v>
      </c>
      <c r="C118" s="159"/>
      <c r="D118" s="113">
        <f>D119</f>
        <v>250000</v>
      </c>
    </row>
    <row r="119" spans="1:4" ht="23.25" customHeight="1">
      <c r="A119" s="73" t="s">
        <v>657</v>
      </c>
      <c r="B119" s="29">
        <v>2240100000</v>
      </c>
      <c r="C119" s="163"/>
      <c r="D119" s="114">
        <f>D120</f>
        <v>250000</v>
      </c>
    </row>
    <row r="120" spans="1:4" ht="24" customHeight="1">
      <c r="A120" s="73" t="s">
        <v>658</v>
      </c>
      <c r="B120" s="29">
        <v>2240100230</v>
      </c>
      <c r="C120" s="163">
        <v>200</v>
      </c>
      <c r="D120" s="114">
        <v>250000</v>
      </c>
    </row>
    <row r="121" spans="1:4" ht="29.25" customHeight="1">
      <c r="A121" s="82" t="s">
        <v>12</v>
      </c>
      <c r="B121" s="78" t="s">
        <v>472</v>
      </c>
      <c r="C121" s="163"/>
      <c r="D121" s="113">
        <f>D122+D125</f>
        <v>530000</v>
      </c>
    </row>
    <row r="122" spans="1:4" ht="40.5" customHeight="1">
      <c r="A122" s="90" t="s">
        <v>662</v>
      </c>
      <c r="B122" s="158" t="s">
        <v>473</v>
      </c>
      <c r="C122" s="92"/>
      <c r="D122" s="114">
        <f t="shared" ref="D122:D123" si="8">D123</f>
        <v>330000</v>
      </c>
    </row>
    <row r="123" spans="1:4" ht="27.75" customHeight="1">
      <c r="A123" s="30" t="s">
        <v>106</v>
      </c>
      <c r="B123" s="158" t="s">
        <v>474</v>
      </c>
      <c r="C123" s="92"/>
      <c r="D123" s="114">
        <f t="shared" si="8"/>
        <v>330000</v>
      </c>
    </row>
    <row r="124" spans="1:4" ht="27.75" customHeight="1">
      <c r="A124" s="30" t="s">
        <v>663</v>
      </c>
      <c r="B124" s="158" t="s">
        <v>475</v>
      </c>
      <c r="C124" s="163">
        <v>200</v>
      </c>
      <c r="D124" s="114">
        <v>330000</v>
      </c>
    </row>
    <row r="125" spans="1:4" ht="20.25" customHeight="1">
      <c r="A125" s="30" t="s">
        <v>419</v>
      </c>
      <c r="B125" s="158" t="s">
        <v>476</v>
      </c>
      <c r="C125" s="163"/>
      <c r="D125" s="114">
        <f>D126</f>
        <v>200000</v>
      </c>
    </row>
    <row r="126" spans="1:4" ht="19.5" customHeight="1">
      <c r="A126" s="30" t="s">
        <v>420</v>
      </c>
      <c r="B126" s="158" t="s">
        <v>477</v>
      </c>
      <c r="C126" s="163"/>
      <c r="D126" s="114">
        <f>D127</f>
        <v>200000</v>
      </c>
    </row>
    <row r="127" spans="1:4" ht="54" customHeight="1">
      <c r="A127" s="30" t="s">
        <v>427</v>
      </c>
      <c r="B127" s="158" t="s">
        <v>708</v>
      </c>
      <c r="C127" s="163">
        <v>100</v>
      </c>
      <c r="D127" s="114">
        <v>200000</v>
      </c>
    </row>
    <row r="128" spans="1:4" ht="28.5" customHeight="1">
      <c r="A128" s="82" t="s">
        <v>488</v>
      </c>
      <c r="B128" s="89" t="s">
        <v>478</v>
      </c>
      <c r="C128" s="159"/>
      <c r="D128" s="113">
        <f>D129</f>
        <v>430000</v>
      </c>
    </row>
    <row r="129" spans="1:4" ht="26.25" customHeight="1">
      <c r="A129" s="90" t="s">
        <v>489</v>
      </c>
      <c r="B129" s="158" t="s">
        <v>479</v>
      </c>
      <c r="C129" s="163"/>
      <c r="D129" s="114">
        <f>D130</f>
        <v>430000</v>
      </c>
    </row>
    <row r="130" spans="1:4" ht="19.5" customHeight="1">
      <c r="A130" s="30" t="s">
        <v>490</v>
      </c>
      <c r="B130" s="158" t="s">
        <v>480</v>
      </c>
      <c r="C130" s="163"/>
      <c r="D130" s="114">
        <f>D131+D132+D133</f>
        <v>430000</v>
      </c>
    </row>
    <row r="131" spans="1:4" ht="38.25" customHeight="1">
      <c r="A131" s="71" t="s">
        <v>491</v>
      </c>
      <c r="B131" s="158" t="s">
        <v>709</v>
      </c>
      <c r="C131" s="163">
        <v>800</v>
      </c>
      <c r="D131" s="114">
        <v>200000</v>
      </c>
    </row>
    <row r="132" spans="1:4" ht="42" customHeight="1">
      <c r="A132" s="30" t="s">
        <v>492</v>
      </c>
      <c r="B132" s="158" t="s">
        <v>710</v>
      </c>
      <c r="C132" s="163">
        <v>800</v>
      </c>
      <c r="D132" s="114">
        <v>200000</v>
      </c>
    </row>
    <row r="133" spans="1:4" ht="24" customHeight="1">
      <c r="A133" s="73" t="s">
        <v>493</v>
      </c>
      <c r="B133" s="158" t="s">
        <v>711</v>
      </c>
      <c r="C133" s="163">
        <v>800</v>
      </c>
      <c r="D133" s="114">
        <v>30000</v>
      </c>
    </row>
    <row r="134" spans="1:4" ht="26.25" customHeight="1">
      <c r="A134" s="82" t="s">
        <v>582</v>
      </c>
      <c r="B134" s="89" t="s">
        <v>494</v>
      </c>
      <c r="C134" s="159"/>
      <c r="D134" s="113">
        <f>D135+D138</f>
        <v>340000</v>
      </c>
    </row>
    <row r="135" spans="1:4" ht="28.5" customHeight="1">
      <c r="A135" s="90" t="s">
        <v>702</v>
      </c>
      <c r="B135" s="158" t="s">
        <v>583</v>
      </c>
      <c r="C135" s="163"/>
      <c r="D135" s="114">
        <f>D136</f>
        <v>190000</v>
      </c>
    </row>
    <row r="136" spans="1:4" ht="21" customHeight="1">
      <c r="A136" s="30" t="s">
        <v>98</v>
      </c>
      <c r="B136" s="158" t="s">
        <v>584</v>
      </c>
      <c r="C136" s="163"/>
      <c r="D136" s="114">
        <f>D137</f>
        <v>190000</v>
      </c>
    </row>
    <row r="137" spans="1:4" ht="39" customHeight="1">
      <c r="A137" s="30" t="s">
        <v>585</v>
      </c>
      <c r="B137" s="158" t="s">
        <v>712</v>
      </c>
      <c r="C137" s="163">
        <v>200</v>
      </c>
      <c r="D137" s="114">
        <v>190000</v>
      </c>
    </row>
    <row r="138" spans="1:4" ht="27.75" customHeight="1">
      <c r="A138" s="30" t="s">
        <v>586</v>
      </c>
      <c r="B138" s="158" t="s">
        <v>664</v>
      </c>
      <c r="C138" s="163"/>
      <c r="D138" s="114">
        <f>D139</f>
        <v>150000</v>
      </c>
    </row>
    <row r="139" spans="1:4" ht="27.75" customHeight="1">
      <c r="A139" s="30" t="s">
        <v>695</v>
      </c>
      <c r="B139" s="158" t="s">
        <v>665</v>
      </c>
      <c r="C139" s="163"/>
      <c r="D139" s="114">
        <f>D140+D141+D142</f>
        <v>150000</v>
      </c>
    </row>
    <row r="140" spans="1:4" ht="28.5" customHeight="1">
      <c r="A140" s="30" t="s">
        <v>292</v>
      </c>
      <c r="B140" s="158" t="s">
        <v>666</v>
      </c>
      <c r="C140" s="163">
        <v>200</v>
      </c>
      <c r="D140" s="114">
        <v>20000</v>
      </c>
    </row>
    <row r="141" spans="1:4" ht="27" customHeight="1">
      <c r="A141" s="73" t="s">
        <v>703</v>
      </c>
      <c r="B141" s="161" t="s">
        <v>667</v>
      </c>
      <c r="C141" s="163">
        <v>200</v>
      </c>
      <c r="D141" s="114">
        <v>130000</v>
      </c>
    </row>
    <row r="142" spans="1:4" ht="36.75" customHeight="1">
      <c r="A142" s="73" t="s">
        <v>668</v>
      </c>
      <c r="B142" s="161" t="s">
        <v>669</v>
      </c>
      <c r="C142" s="163">
        <v>200</v>
      </c>
      <c r="D142" s="114">
        <v>0</v>
      </c>
    </row>
    <row r="143" spans="1:4" ht="28.5" customHeight="1">
      <c r="A143" s="82" t="s">
        <v>670</v>
      </c>
      <c r="B143" s="89" t="s">
        <v>483</v>
      </c>
      <c r="C143" s="159"/>
      <c r="D143" s="113">
        <f>D144+D147</f>
        <v>2204500.4</v>
      </c>
    </row>
    <row r="144" spans="1:4" ht="28.5" customHeight="1">
      <c r="A144" s="30" t="s">
        <v>671</v>
      </c>
      <c r="B144" s="158" t="s">
        <v>484</v>
      </c>
      <c r="C144" s="163"/>
      <c r="D144" s="114">
        <f>D145</f>
        <v>80000</v>
      </c>
    </row>
    <row r="145" spans="1:4" ht="29.25" customHeight="1">
      <c r="A145" s="30" t="s">
        <v>742</v>
      </c>
      <c r="B145" s="158" t="s">
        <v>485</v>
      </c>
      <c r="C145" s="163"/>
      <c r="D145" s="114">
        <f>D146</f>
        <v>80000</v>
      </c>
    </row>
    <row r="146" spans="1:4" ht="39.75" customHeight="1">
      <c r="A146" s="193" t="s">
        <v>502</v>
      </c>
      <c r="B146" s="161" t="s">
        <v>713</v>
      </c>
      <c r="C146" s="163">
        <v>200</v>
      </c>
      <c r="D146" s="114">
        <v>80000</v>
      </c>
    </row>
    <row r="147" spans="1:4" ht="28.5" customHeight="1">
      <c r="A147" s="90" t="s">
        <v>481</v>
      </c>
      <c r="B147" s="161" t="s">
        <v>486</v>
      </c>
      <c r="C147" s="163"/>
      <c r="D147" s="114">
        <f t="shared" ref="D147:D148" si="9">D148</f>
        <v>2124500.4</v>
      </c>
    </row>
    <row r="148" spans="1:4" ht="30" customHeight="1">
      <c r="A148" s="30" t="s">
        <v>743</v>
      </c>
      <c r="B148" s="161" t="s">
        <v>487</v>
      </c>
      <c r="C148" s="163"/>
      <c r="D148" s="114">
        <f t="shared" si="9"/>
        <v>2124500.4</v>
      </c>
    </row>
    <row r="149" spans="1:4" ht="36.75" customHeight="1">
      <c r="A149" s="73" t="s">
        <v>432</v>
      </c>
      <c r="B149" s="98" t="s">
        <v>672</v>
      </c>
      <c r="C149" s="74">
        <v>400</v>
      </c>
      <c r="D149" s="114">
        <v>2124500.4</v>
      </c>
    </row>
    <row r="150" spans="1:4" ht="24" customHeight="1">
      <c r="A150" s="94" t="s">
        <v>495</v>
      </c>
      <c r="B150" s="78" t="s">
        <v>496</v>
      </c>
      <c r="C150" s="159"/>
      <c r="D150" s="113">
        <f>D151+D154+D158+D161</f>
        <v>12971310.49</v>
      </c>
    </row>
    <row r="151" spans="1:4" ht="41.25" customHeight="1">
      <c r="A151" s="73" t="s">
        <v>159</v>
      </c>
      <c r="B151" s="161" t="s">
        <v>497</v>
      </c>
      <c r="C151" s="163"/>
      <c r="D151" s="114">
        <f>D152</f>
        <v>6356724.1299999999</v>
      </c>
    </row>
    <row r="152" spans="1:4" ht="27" customHeight="1">
      <c r="A152" s="30" t="s">
        <v>160</v>
      </c>
      <c r="B152" s="161" t="s">
        <v>498</v>
      </c>
      <c r="C152" s="163"/>
      <c r="D152" s="114">
        <f>D153</f>
        <v>6356724.1299999999</v>
      </c>
    </row>
    <row r="153" spans="1:4" ht="39.75" customHeight="1">
      <c r="A153" s="28" t="s">
        <v>499</v>
      </c>
      <c r="B153" s="161" t="s">
        <v>673</v>
      </c>
      <c r="C153" s="163">
        <v>200</v>
      </c>
      <c r="D153" s="114">
        <v>6356724.1299999999</v>
      </c>
    </row>
    <row r="154" spans="1:4" ht="37.5" customHeight="1">
      <c r="A154" s="28" t="s">
        <v>161</v>
      </c>
      <c r="B154" s="161" t="s">
        <v>500</v>
      </c>
      <c r="C154" s="163"/>
      <c r="D154" s="114">
        <f>D155</f>
        <v>6079586.3600000003</v>
      </c>
    </row>
    <row r="155" spans="1:4" ht="28.5" customHeight="1">
      <c r="A155" s="30" t="s">
        <v>162</v>
      </c>
      <c r="B155" s="161" t="s">
        <v>501</v>
      </c>
      <c r="C155" s="163"/>
      <c r="D155" s="114">
        <f>D156+D157</f>
        <v>6079586.3600000003</v>
      </c>
    </row>
    <row r="156" spans="1:4" ht="51.75" customHeight="1">
      <c r="A156" s="28" t="s">
        <v>503</v>
      </c>
      <c r="B156" s="161" t="s">
        <v>674</v>
      </c>
      <c r="C156" s="163">
        <v>200</v>
      </c>
      <c r="D156" s="114">
        <v>500000</v>
      </c>
    </row>
    <row r="157" spans="1:4" ht="65.25" customHeight="1">
      <c r="A157" s="196" t="s">
        <v>748</v>
      </c>
      <c r="B157" s="161" t="s">
        <v>675</v>
      </c>
      <c r="C157" s="163">
        <v>200</v>
      </c>
      <c r="D157" s="114">
        <v>5579586.3600000003</v>
      </c>
    </row>
    <row r="158" spans="1:4" ht="24" customHeight="1">
      <c r="A158" s="73" t="s">
        <v>504</v>
      </c>
      <c r="B158" s="161" t="s">
        <v>505</v>
      </c>
      <c r="C158" s="163"/>
      <c r="D158" s="114">
        <f>D159</f>
        <v>35000</v>
      </c>
    </row>
    <row r="159" spans="1:4" ht="24" customHeight="1">
      <c r="A159" s="73" t="s">
        <v>506</v>
      </c>
      <c r="B159" s="161" t="s">
        <v>507</v>
      </c>
      <c r="C159" s="163"/>
      <c r="D159" s="114">
        <f>D160</f>
        <v>35000</v>
      </c>
    </row>
    <row r="160" spans="1:4" ht="38.25" customHeight="1">
      <c r="A160" s="73" t="s">
        <v>508</v>
      </c>
      <c r="B160" s="161" t="s">
        <v>714</v>
      </c>
      <c r="C160" s="163">
        <v>200</v>
      </c>
      <c r="D160" s="114">
        <v>35000</v>
      </c>
    </row>
    <row r="161" spans="1:4" ht="26.25" customHeight="1">
      <c r="A161" s="73" t="s">
        <v>696</v>
      </c>
      <c r="B161" s="161" t="s">
        <v>697</v>
      </c>
      <c r="C161" s="163"/>
      <c r="D161" s="114">
        <f>D162</f>
        <v>500000</v>
      </c>
    </row>
    <row r="162" spans="1:4" ht="25.5" customHeight="1">
      <c r="A162" s="73" t="s">
        <v>698</v>
      </c>
      <c r="B162" s="161" t="s">
        <v>700</v>
      </c>
      <c r="C162" s="163"/>
      <c r="D162" s="114">
        <f>D163</f>
        <v>500000</v>
      </c>
    </row>
    <row r="163" spans="1:4" ht="77.25" customHeight="1">
      <c r="A163" s="73" t="s">
        <v>699</v>
      </c>
      <c r="B163" s="161" t="s">
        <v>715</v>
      </c>
      <c r="C163" s="163">
        <v>200</v>
      </c>
      <c r="D163" s="114">
        <v>500000</v>
      </c>
    </row>
    <row r="164" spans="1:4" ht="26.25" customHeight="1">
      <c r="A164" s="30" t="s">
        <v>509</v>
      </c>
      <c r="B164" s="78" t="s">
        <v>510</v>
      </c>
      <c r="C164" s="163"/>
      <c r="D164" s="113">
        <f>D165+D168+D174+D180+D184+D188+D192+D195+D171+D198</f>
        <v>8868610</v>
      </c>
    </row>
    <row r="165" spans="1:4" ht="26.25" customHeight="1">
      <c r="A165" s="30" t="s">
        <v>511</v>
      </c>
      <c r="B165" s="161" t="s">
        <v>512</v>
      </c>
      <c r="C165" s="74"/>
      <c r="D165" s="114">
        <f t="shared" ref="D165" si="10">D166</f>
        <v>0</v>
      </c>
    </row>
    <row r="166" spans="1:4" ht="18.75" customHeight="1">
      <c r="A166" s="30" t="s">
        <v>150</v>
      </c>
      <c r="B166" s="161" t="s">
        <v>513</v>
      </c>
      <c r="C166" s="74"/>
      <c r="D166" s="114">
        <f>D167</f>
        <v>0</v>
      </c>
    </row>
    <row r="167" spans="1:4" ht="29.25" customHeight="1">
      <c r="A167" s="30" t="s">
        <v>362</v>
      </c>
      <c r="B167" s="161" t="s">
        <v>514</v>
      </c>
      <c r="C167" s="163">
        <v>300</v>
      </c>
      <c r="D167" s="114"/>
    </row>
    <row r="168" spans="1:4" ht="18.75" customHeight="1">
      <c r="A168" s="80" t="s">
        <v>163</v>
      </c>
      <c r="B168" s="161" t="s">
        <v>527</v>
      </c>
      <c r="C168" s="74"/>
      <c r="D168" s="114">
        <f t="shared" ref="D168" si="11">D169</f>
        <v>337710</v>
      </c>
    </row>
    <row r="169" spans="1:4" ht="21.75" customHeight="1">
      <c r="A169" s="30" t="s">
        <v>530</v>
      </c>
      <c r="B169" s="161" t="s">
        <v>528</v>
      </c>
      <c r="C169" s="74"/>
      <c r="D169" s="114">
        <f>D170</f>
        <v>337710</v>
      </c>
    </row>
    <row r="170" spans="1:4" ht="37.5" customHeight="1">
      <c r="A170" s="73" t="s">
        <v>531</v>
      </c>
      <c r="B170" s="161" t="s">
        <v>529</v>
      </c>
      <c r="C170" s="74">
        <v>400</v>
      </c>
      <c r="D170" s="114">
        <v>337710</v>
      </c>
    </row>
    <row r="171" spans="1:4" ht="27" customHeight="1">
      <c r="A171" s="73" t="s">
        <v>532</v>
      </c>
      <c r="B171" s="161" t="s">
        <v>515</v>
      </c>
      <c r="C171" s="74"/>
      <c r="D171" s="114">
        <f>D172</f>
        <v>0</v>
      </c>
    </row>
    <row r="172" spans="1:4" ht="26.25" customHeight="1">
      <c r="A172" s="73" t="s">
        <v>366</v>
      </c>
      <c r="B172" s="161" t="s">
        <v>516</v>
      </c>
      <c r="C172" s="74"/>
      <c r="D172" s="114">
        <f>D173</f>
        <v>0</v>
      </c>
    </row>
    <row r="173" spans="1:4" ht="51.75" customHeight="1">
      <c r="A173" s="73" t="s">
        <v>534</v>
      </c>
      <c r="B173" s="161" t="s">
        <v>533</v>
      </c>
      <c r="C173" s="74">
        <v>300</v>
      </c>
      <c r="D173" s="114"/>
    </row>
    <row r="174" spans="1:4" ht="25.5" customHeight="1">
      <c r="A174" s="73" t="s">
        <v>535</v>
      </c>
      <c r="B174" s="161" t="s">
        <v>517</v>
      </c>
      <c r="C174" s="74"/>
      <c r="D174" s="114">
        <f>D175+D178</f>
        <v>1432400</v>
      </c>
    </row>
    <row r="175" spans="1:4" ht="18" customHeight="1">
      <c r="A175" s="73" t="s">
        <v>168</v>
      </c>
      <c r="B175" s="161" t="s">
        <v>518</v>
      </c>
      <c r="C175" s="74"/>
      <c r="D175" s="114">
        <f>D176+D177</f>
        <v>1023100</v>
      </c>
    </row>
    <row r="176" spans="1:4" ht="39" customHeight="1">
      <c r="A176" s="73" t="s">
        <v>537</v>
      </c>
      <c r="B176" s="161" t="s">
        <v>716</v>
      </c>
      <c r="C176" s="74">
        <v>200</v>
      </c>
      <c r="D176" s="114">
        <v>879900</v>
      </c>
    </row>
    <row r="177" spans="1:4" ht="26.25" customHeight="1">
      <c r="A177" s="73" t="s">
        <v>170</v>
      </c>
      <c r="B177" s="161" t="s">
        <v>717</v>
      </c>
      <c r="C177" s="74">
        <v>200</v>
      </c>
      <c r="D177" s="114">
        <v>143200</v>
      </c>
    </row>
    <row r="178" spans="1:4" ht="39.75" customHeight="1">
      <c r="A178" s="73" t="s">
        <v>421</v>
      </c>
      <c r="B178" s="161" t="s">
        <v>536</v>
      </c>
      <c r="C178" s="74"/>
      <c r="D178" s="114">
        <f>D179</f>
        <v>409300</v>
      </c>
    </row>
    <row r="179" spans="1:4" ht="54" customHeight="1">
      <c r="A179" s="193" t="s">
        <v>422</v>
      </c>
      <c r="B179" s="161" t="s">
        <v>718</v>
      </c>
      <c r="C179" s="74">
        <v>800</v>
      </c>
      <c r="D179" s="114">
        <v>409300</v>
      </c>
    </row>
    <row r="180" spans="1:4" ht="26.25" customHeight="1">
      <c r="A180" s="73" t="s">
        <v>164</v>
      </c>
      <c r="B180" s="161" t="s">
        <v>519</v>
      </c>
      <c r="C180" s="74"/>
      <c r="D180" s="114">
        <f t="shared" ref="D180" si="12">D181</f>
        <v>887900</v>
      </c>
    </row>
    <row r="181" spans="1:4" ht="22.5" customHeight="1">
      <c r="A181" s="30" t="s">
        <v>181</v>
      </c>
      <c r="B181" s="161" t="s">
        <v>520</v>
      </c>
      <c r="C181" s="74"/>
      <c r="D181" s="114">
        <f>D182+D183</f>
        <v>887900</v>
      </c>
    </row>
    <row r="182" spans="1:4" ht="26.25" customHeight="1">
      <c r="A182" s="73" t="s">
        <v>283</v>
      </c>
      <c r="B182" s="161" t="s">
        <v>719</v>
      </c>
      <c r="C182" s="163">
        <v>200</v>
      </c>
      <c r="D182" s="114">
        <v>529100</v>
      </c>
    </row>
    <row r="183" spans="1:4" ht="26.25" customHeight="1">
      <c r="A183" s="73" t="s">
        <v>284</v>
      </c>
      <c r="B183" s="161" t="s">
        <v>720</v>
      </c>
      <c r="C183" s="74">
        <v>200</v>
      </c>
      <c r="D183" s="114">
        <v>358800</v>
      </c>
    </row>
    <row r="184" spans="1:4" ht="24" customHeight="1">
      <c r="A184" s="73" t="s">
        <v>165</v>
      </c>
      <c r="B184" s="161" t="s">
        <v>521</v>
      </c>
      <c r="C184" s="74"/>
      <c r="D184" s="114">
        <f t="shared" ref="D184" si="13">D185</f>
        <v>5500000</v>
      </c>
    </row>
    <row r="185" spans="1:4" ht="19.5" customHeight="1">
      <c r="A185" s="30" t="s">
        <v>182</v>
      </c>
      <c r="B185" s="161" t="s">
        <v>522</v>
      </c>
      <c r="C185" s="74"/>
      <c r="D185" s="114">
        <f>D186+D187</f>
        <v>5500000</v>
      </c>
    </row>
    <row r="186" spans="1:4" ht="51">
      <c r="A186" s="73" t="s">
        <v>846</v>
      </c>
      <c r="B186" s="246" t="s">
        <v>847</v>
      </c>
      <c r="C186" s="247">
        <v>800</v>
      </c>
      <c r="D186" s="114">
        <v>5000000</v>
      </c>
    </row>
    <row r="187" spans="1:4" ht="25.5" customHeight="1">
      <c r="A187" s="73" t="s">
        <v>169</v>
      </c>
      <c r="B187" s="161" t="s">
        <v>721</v>
      </c>
      <c r="C187" s="163">
        <v>200</v>
      </c>
      <c r="D187" s="114">
        <v>500000</v>
      </c>
    </row>
    <row r="188" spans="1:4" ht="25.5" customHeight="1">
      <c r="A188" s="73" t="s">
        <v>167</v>
      </c>
      <c r="B188" s="161" t="s">
        <v>523</v>
      </c>
      <c r="C188" s="74"/>
      <c r="D188" s="114">
        <f t="shared" ref="D188" si="14">D189</f>
        <v>200000</v>
      </c>
    </row>
    <row r="189" spans="1:4" ht="19.5" customHeight="1">
      <c r="A189" s="30" t="s">
        <v>538</v>
      </c>
      <c r="B189" s="161" t="s">
        <v>524</v>
      </c>
      <c r="C189" s="74"/>
      <c r="D189" s="114">
        <f>D190+D191</f>
        <v>200000</v>
      </c>
    </row>
    <row r="190" spans="1:4" ht="26.25" customHeight="1">
      <c r="A190" s="30" t="s">
        <v>285</v>
      </c>
      <c r="B190" s="161" t="s">
        <v>722</v>
      </c>
      <c r="C190" s="74">
        <v>200</v>
      </c>
      <c r="D190" s="114">
        <v>150000</v>
      </c>
    </row>
    <row r="191" spans="1:4" ht="26.25" customHeight="1">
      <c r="A191" s="73" t="s">
        <v>286</v>
      </c>
      <c r="B191" s="161" t="s">
        <v>723</v>
      </c>
      <c r="C191" s="74">
        <v>200</v>
      </c>
      <c r="D191" s="114">
        <v>50000</v>
      </c>
    </row>
    <row r="192" spans="1:4" ht="26.25" customHeight="1">
      <c r="A192" s="73" t="s">
        <v>539</v>
      </c>
      <c r="B192" s="161" t="s">
        <v>525</v>
      </c>
      <c r="C192" s="74"/>
      <c r="D192" s="114">
        <f t="shared" ref="D192" si="15">D193</f>
        <v>100000</v>
      </c>
    </row>
    <row r="193" spans="1:4" ht="18.75" customHeight="1">
      <c r="A193" s="80" t="s">
        <v>190</v>
      </c>
      <c r="B193" s="161" t="s">
        <v>526</v>
      </c>
      <c r="C193" s="74"/>
      <c r="D193" s="114">
        <f>D194</f>
        <v>100000</v>
      </c>
    </row>
    <row r="194" spans="1:4" ht="39.75" customHeight="1">
      <c r="A194" s="73" t="s">
        <v>540</v>
      </c>
      <c r="B194" s="161" t="s">
        <v>724</v>
      </c>
      <c r="C194" s="74">
        <v>200</v>
      </c>
      <c r="D194" s="114">
        <v>100000</v>
      </c>
    </row>
    <row r="195" spans="1:4" ht="51.75" customHeight="1">
      <c r="A195" s="73" t="s">
        <v>541</v>
      </c>
      <c r="B195" s="161" t="s">
        <v>542</v>
      </c>
      <c r="C195" s="74"/>
      <c r="D195" s="114">
        <f t="shared" ref="D195:D196" si="16">D196</f>
        <v>360600</v>
      </c>
    </row>
    <row r="196" spans="1:4" ht="27" customHeight="1">
      <c r="A196" s="73" t="s">
        <v>166</v>
      </c>
      <c r="B196" s="161" t="s">
        <v>543</v>
      </c>
      <c r="C196" s="74"/>
      <c r="D196" s="114">
        <f t="shared" si="16"/>
        <v>360600</v>
      </c>
    </row>
    <row r="197" spans="1:4" ht="25.5" customHeight="1">
      <c r="A197" s="73" t="s">
        <v>192</v>
      </c>
      <c r="B197" s="161" t="s">
        <v>544</v>
      </c>
      <c r="C197" s="74">
        <v>200</v>
      </c>
      <c r="D197" s="114">
        <v>360600</v>
      </c>
    </row>
    <row r="198" spans="1:4" ht="25.5" customHeight="1">
      <c r="A198" s="264" t="s">
        <v>848</v>
      </c>
      <c r="B198" s="246" t="s">
        <v>849</v>
      </c>
      <c r="C198" s="247"/>
      <c r="D198" s="114">
        <f>D199</f>
        <v>50000</v>
      </c>
    </row>
    <row r="199" spans="1:4" ht="25.5" customHeight="1">
      <c r="A199" s="80" t="s">
        <v>850</v>
      </c>
      <c r="B199" s="246" t="s">
        <v>851</v>
      </c>
      <c r="C199" s="247"/>
      <c r="D199" s="114">
        <f>D200</f>
        <v>50000</v>
      </c>
    </row>
    <row r="200" spans="1:4" ht="25.5" customHeight="1">
      <c r="A200" s="73" t="s">
        <v>852</v>
      </c>
      <c r="B200" s="246" t="s">
        <v>853</v>
      </c>
      <c r="C200" s="247">
        <v>200</v>
      </c>
      <c r="D200" s="114">
        <v>50000</v>
      </c>
    </row>
    <row r="201" spans="1:4" ht="41.25" customHeight="1">
      <c r="A201" s="30" t="s">
        <v>866</v>
      </c>
      <c r="B201" s="78" t="s">
        <v>545</v>
      </c>
      <c r="C201" s="163"/>
      <c r="D201" s="113">
        <f>D202+D207</f>
        <v>2200000</v>
      </c>
    </row>
    <row r="202" spans="1:4" ht="27.75" customHeight="1">
      <c r="A202" s="30" t="s">
        <v>867</v>
      </c>
      <c r="B202" s="158" t="s">
        <v>546</v>
      </c>
      <c r="C202" s="163"/>
      <c r="D202" s="114">
        <f t="shared" ref="D202" si="17">D203</f>
        <v>700000</v>
      </c>
    </row>
    <row r="203" spans="1:4" ht="25.5">
      <c r="A203" s="30" t="s">
        <v>868</v>
      </c>
      <c r="B203" s="158" t="s">
        <v>547</v>
      </c>
      <c r="C203" s="163"/>
      <c r="D203" s="114">
        <f>D204+D206</f>
        <v>700000</v>
      </c>
    </row>
    <row r="204" spans="1:4" ht="26.25" customHeight="1">
      <c r="A204" s="91" t="s">
        <v>804</v>
      </c>
      <c r="B204" s="239" t="s">
        <v>725</v>
      </c>
      <c r="C204" s="223">
        <v>200</v>
      </c>
      <c r="D204" s="220">
        <v>550000</v>
      </c>
    </row>
    <row r="205" spans="1:4" ht="26.25" customHeight="1">
      <c r="A205" s="4" t="s">
        <v>806</v>
      </c>
      <c r="B205" s="214">
        <v>2910200000</v>
      </c>
      <c r="C205" s="214"/>
      <c r="D205" s="216">
        <v>150000</v>
      </c>
    </row>
    <row r="206" spans="1:4" ht="26.25" customHeight="1">
      <c r="A206" s="240" t="s">
        <v>677</v>
      </c>
      <c r="B206" s="241" t="s">
        <v>805</v>
      </c>
      <c r="C206" s="218">
        <v>200</v>
      </c>
      <c r="D206" s="221">
        <v>150000</v>
      </c>
    </row>
    <row r="207" spans="1:4" ht="26.25" customHeight="1">
      <c r="A207" s="30" t="s">
        <v>678</v>
      </c>
      <c r="B207" s="158" t="s">
        <v>682</v>
      </c>
      <c r="C207" s="163"/>
      <c r="D207" s="114">
        <f>D208</f>
        <v>1500000</v>
      </c>
    </row>
    <row r="208" spans="1:4" ht="19.5" customHeight="1">
      <c r="A208" s="30" t="s">
        <v>679</v>
      </c>
      <c r="B208" s="215" t="s">
        <v>807</v>
      </c>
      <c r="C208" s="163"/>
      <c r="D208" s="114">
        <f>D209+D210</f>
        <v>1500000</v>
      </c>
    </row>
    <row r="209" spans="1:4" ht="26.25" customHeight="1">
      <c r="A209" s="30" t="s">
        <v>680</v>
      </c>
      <c r="B209" s="215" t="s">
        <v>808</v>
      </c>
      <c r="C209" s="163">
        <v>200</v>
      </c>
      <c r="D209" s="114">
        <v>1100000</v>
      </c>
    </row>
    <row r="210" spans="1:4" ht="40.5" customHeight="1">
      <c r="A210" s="30" t="s">
        <v>681</v>
      </c>
      <c r="B210" s="158" t="s">
        <v>728</v>
      </c>
      <c r="C210" s="163">
        <v>200</v>
      </c>
      <c r="D210" s="114">
        <v>400000</v>
      </c>
    </row>
    <row r="211" spans="1:4" ht="27.75" customHeight="1">
      <c r="A211" s="82" t="s">
        <v>551</v>
      </c>
      <c r="B211" s="78" t="s">
        <v>548</v>
      </c>
      <c r="C211" s="163"/>
      <c r="D211" s="113">
        <f>D212+D217</f>
        <v>2575000</v>
      </c>
    </row>
    <row r="212" spans="1:4" ht="27" customHeight="1">
      <c r="A212" s="30" t="s">
        <v>552</v>
      </c>
      <c r="B212" s="158" t="s">
        <v>549</v>
      </c>
      <c r="C212" s="163"/>
      <c r="D212" s="114">
        <f t="shared" ref="D212" si="18">D213</f>
        <v>1700000</v>
      </c>
    </row>
    <row r="213" spans="1:4" ht="28.5" customHeight="1">
      <c r="A213" s="30" t="s">
        <v>553</v>
      </c>
      <c r="B213" s="158" t="s">
        <v>550</v>
      </c>
      <c r="C213" s="163"/>
      <c r="D213" s="114">
        <f>D214+D215+D216</f>
        <v>1700000</v>
      </c>
    </row>
    <row r="214" spans="1:4" ht="42" customHeight="1">
      <c r="A214" s="30" t="s">
        <v>554</v>
      </c>
      <c r="B214" s="158" t="s">
        <v>729</v>
      </c>
      <c r="C214" s="163">
        <v>200</v>
      </c>
      <c r="D214" s="114">
        <v>400000</v>
      </c>
    </row>
    <row r="215" spans="1:4" ht="26.25" customHeight="1">
      <c r="A215" s="93" t="s">
        <v>555</v>
      </c>
      <c r="B215" s="161" t="s">
        <v>730</v>
      </c>
      <c r="C215" s="163">
        <v>200</v>
      </c>
      <c r="D215" s="114">
        <v>100000</v>
      </c>
    </row>
    <row r="216" spans="1:4" ht="39" customHeight="1">
      <c r="A216" s="73" t="s">
        <v>556</v>
      </c>
      <c r="B216" s="158" t="s">
        <v>731</v>
      </c>
      <c r="C216" s="163">
        <v>200</v>
      </c>
      <c r="D216" s="114">
        <v>1200000</v>
      </c>
    </row>
    <row r="217" spans="1:4" ht="27" customHeight="1">
      <c r="A217" s="80" t="s">
        <v>683</v>
      </c>
      <c r="B217" s="158" t="s">
        <v>684</v>
      </c>
      <c r="C217" s="163"/>
      <c r="D217" s="114">
        <f>D218</f>
        <v>875000</v>
      </c>
    </row>
    <row r="218" spans="1:4" ht="39" customHeight="1">
      <c r="A218" s="73" t="s">
        <v>685</v>
      </c>
      <c r="B218" s="158" t="s">
        <v>689</v>
      </c>
      <c r="C218" s="163"/>
      <c r="D218" s="114">
        <f>D219+D220+D221</f>
        <v>875000</v>
      </c>
    </row>
    <row r="219" spans="1:4" ht="39" customHeight="1">
      <c r="A219" s="73" t="s">
        <v>686</v>
      </c>
      <c r="B219" s="158" t="s">
        <v>732</v>
      </c>
      <c r="C219" s="163">
        <v>200</v>
      </c>
      <c r="D219" s="114">
        <v>550000</v>
      </c>
    </row>
    <row r="220" spans="1:4" ht="39" customHeight="1">
      <c r="A220" s="73" t="s">
        <v>687</v>
      </c>
      <c r="B220" s="158" t="s">
        <v>733</v>
      </c>
      <c r="C220" s="163">
        <v>200</v>
      </c>
      <c r="D220" s="114">
        <v>250000</v>
      </c>
    </row>
    <row r="221" spans="1:4" ht="39" customHeight="1">
      <c r="A221" s="73" t="s">
        <v>688</v>
      </c>
      <c r="B221" s="158" t="s">
        <v>734</v>
      </c>
      <c r="C221" s="163">
        <v>200</v>
      </c>
      <c r="D221" s="114">
        <v>75000</v>
      </c>
    </row>
    <row r="222" spans="1:4" ht="30" customHeight="1">
      <c r="A222" s="194" t="s">
        <v>557</v>
      </c>
      <c r="B222" s="78" t="s">
        <v>558</v>
      </c>
      <c r="C222" s="159"/>
      <c r="D222" s="113">
        <f>D223+D226</f>
        <v>50000</v>
      </c>
    </row>
    <row r="223" spans="1:4" ht="29.25" customHeight="1">
      <c r="A223" s="80" t="s">
        <v>559</v>
      </c>
      <c r="B223" s="158" t="s">
        <v>560</v>
      </c>
      <c r="C223" s="163"/>
      <c r="D223" s="114">
        <f t="shared" ref="D223" si="19">D224</f>
        <v>40000</v>
      </c>
    </row>
    <row r="224" spans="1:4" ht="21" customHeight="1">
      <c r="A224" s="80" t="s">
        <v>561</v>
      </c>
      <c r="B224" s="158" t="s">
        <v>562</v>
      </c>
      <c r="C224" s="163"/>
      <c r="D224" s="114">
        <f>D225</f>
        <v>40000</v>
      </c>
    </row>
    <row r="225" spans="1:4" ht="27" customHeight="1">
      <c r="A225" s="80" t="s">
        <v>563</v>
      </c>
      <c r="B225" s="158" t="s">
        <v>735</v>
      </c>
      <c r="C225" s="163">
        <v>200</v>
      </c>
      <c r="D225" s="114">
        <v>40000</v>
      </c>
    </row>
    <row r="226" spans="1:4" ht="27" customHeight="1">
      <c r="A226" s="80" t="s">
        <v>565</v>
      </c>
      <c r="B226" s="158" t="s">
        <v>564</v>
      </c>
      <c r="C226" s="163"/>
      <c r="D226" s="114">
        <f t="shared" ref="D226" si="20">D227</f>
        <v>10000</v>
      </c>
    </row>
    <row r="227" spans="1:4" ht="19.5" customHeight="1">
      <c r="A227" s="80" t="s">
        <v>566</v>
      </c>
      <c r="B227" s="245" t="s">
        <v>855</v>
      </c>
      <c r="C227" s="163"/>
      <c r="D227" s="114">
        <f>D228</f>
        <v>10000</v>
      </c>
    </row>
    <row r="228" spans="1:4" ht="27" customHeight="1">
      <c r="A228" s="80" t="s">
        <v>567</v>
      </c>
      <c r="B228" s="245" t="s">
        <v>856</v>
      </c>
      <c r="C228" s="163">
        <v>200</v>
      </c>
      <c r="D228" s="114">
        <v>10000</v>
      </c>
    </row>
    <row r="229" spans="1:4" ht="19.5" customHeight="1">
      <c r="A229" s="77" t="s">
        <v>568</v>
      </c>
      <c r="B229" s="78" t="s">
        <v>569</v>
      </c>
      <c r="C229" s="159"/>
      <c r="D229" s="113">
        <f>D234+D230+D238</f>
        <v>2051389.56</v>
      </c>
    </row>
    <row r="230" spans="1:4" ht="24" customHeight="1">
      <c r="A230" s="73" t="s">
        <v>570</v>
      </c>
      <c r="B230" s="158" t="s">
        <v>572</v>
      </c>
      <c r="C230" s="163"/>
      <c r="D230" s="114">
        <f t="shared" ref="D230" si="21">D231</f>
        <v>1000000</v>
      </c>
    </row>
    <row r="231" spans="1:4" ht="27.75" customHeight="1">
      <c r="A231" s="73" t="s">
        <v>574</v>
      </c>
      <c r="B231" s="158" t="s">
        <v>573</v>
      </c>
      <c r="C231" s="163"/>
      <c r="D231" s="114">
        <f>D232+D233</f>
        <v>1000000</v>
      </c>
    </row>
    <row r="232" spans="1:4" ht="38.25" customHeight="1">
      <c r="A232" s="73" t="s">
        <v>575</v>
      </c>
      <c r="B232" s="158" t="s">
        <v>737</v>
      </c>
      <c r="C232" s="163">
        <v>200</v>
      </c>
      <c r="D232" s="114">
        <v>900000</v>
      </c>
    </row>
    <row r="233" spans="1:4" ht="40.5" customHeight="1">
      <c r="A233" s="80" t="s">
        <v>576</v>
      </c>
      <c r="B233" s="158" t="s">
        <v>577</v>
      </c>
      <c r="C233" s="163">
        <v>200</v>
      </c>
      <c r="D233" s="114">
        <v>100000</v>
      </c>
    </row>
    <row r="234" spans="1:4" ht="24" customHeight="1">
      <c r="A234" s="73" t="s">
        <v>578</v>
      </c>
      <c r="B234" s="158" t="s">
        <v>571</v>
      </c>
      <c r="C234" s="163"/>
      <c r="D234" s="114">
        <f t="shared" ref="D234" si="22">D235</f>
        <v>400000</v>
      </c>
    </row>
    <row r="235" spans="1:4" ht="50.25" customHeight="1">
      <c r="A235" s="73" t="s">
        <v>580</v>
      </c>
      <c r="B235" s="215" t="s">
        <v>579</v>
      </c>
      <c r="C235" s="219"/>
      <c r="D235" s="114">
        <f>D236+D237</f>
        <v>400000</v>
      </c>
    </row>
    <row r="236" spans="1:4" ht="40.5" customHeight="1">
      <c r="A236" s="73" t="s">
        <v>581</v>
      </c>
      <c r="B236" s="215" t="s">
        <v>738</v>
      </c>
      <c r="C236" s="219">
        <v>200</v>
      </c>
      <c r="D236" s="114">
        <v>50000</v>
      </c>
    </row>
    <row r="237" spans="1:4" ht="38.25" customHeight="1">
      <c r="A237" s="73" t="s">
        <v>138</v>
      </c>
      <c r="B237" s="217" t="s">
        <v>739</v>
      </c>
      <c r="C237" s="219">
        <v>200</v>
      </c>
      <c r="D237" s="114">
        <v>350000</v>
      </c>
    </row>
    <row r="238" spans="1:4" ht="25.5">
      <c r="A238" s="73" t="s">
        <v>690</v>
      </c>
      <c r="B238" s="217" t="s">
        <v>693</v>
      </c>
      <c r="C238" s="219"/>
      <c r="D238" s="114">
        <f>D239</f>
        <v>651389.56000000006</v>
      </c>
    </row>
    <row r="239" spans="1:4" ht="27" customHeight="1">
      <c r="A239" s="73" t="s">
        <v>691</v>
      </c>
      <c r="B239" s="217" t="s">
        <v>694</v>
      </c>
      <c r="C239" s="219"/>
      <c r="D239" s="114">
        <f>D240+D242+D243+D241</f>
        <v>651389.56000000006</v>
      </c>
    </row>
    <row r="240" spans="1:4" ht="38.25" customHeight="1">
      <c r="A240" s="73" t="s">
        <v>692</v>
      </c>
      <c r="B240" s="217" t="s">
        <v>740</v>
      </c>
      <c r="C240" s="219">
        <v>200</v>
      </c>
      <c r="D240" s="114">
        <v>160000</v>
      </c>
    </row>
    <row r="241" spans="1:4" ht="38.25" customHeight="1">
      <c r="A241" s="73" t="s">
        <v>820</v>
      </c>
      <c r="B241" s="262" t="s">
        <v>740</v>
      </c>
      <c r="C241" s="263">
        <v>600</v>
      </c>
      <c r="D241" s="114">
        <v>70000</v>
      </c>
    </row>
    <row r="242" spans="1:4" ht="38.25">
      <c r="A242" s="73" t="s">
        <v>854</v>
      </c>
      <c r="B242" s="217" t="s">
        <v>741</v>
      </c>
      <c r="C242" s="219">
        <v>200</v>
      </c>
      <c r="D242" s="114">
        <v>58714.559999999998</v>
      </c>
    </row>
    <row r="243" spans="1:4" ht="63.75">
      <c r="A243" s="73" t="s">
        <v>746</v>
      </c>
      <c r="B243" s="217" t="s">
        <v>741</v>
      </c>
      <c r="C243" s="219">
        <v>100</v>
      </c>
      <c r="D243" s="114">
        <v>362675</v>
      </c>
    </row>
    <row r="244" spans="1:4" ht="25.5">
      <c r="A244" s="82" t="s">
        <v>363</v>
      </c>
      <c r="B244" s="83">
        <v>4000000000</v>
      </c>
      <c r="C244" s="163"/>
      <c r="D244" s="113">
        <f>D245+D248+D262+D275+D280</f>
        <v>40041279.589999996</v>
      </c>
    </row>
    <row r="245" spans="1:4" ht="25.5">
      <c r="A245" s="82" t="s">
        <v>13</v>
      </c>
      <c r="B245" s="83">
        <v>4090000000</v>
      </c>
      <c r="C245" s="163"/>
      <c r="D245" s="113">
        <f t="shared" ref="D245" si="23">D246+D247</f>
        <v>688509</v>
      </c>
    </row>
    <row r="246" spans="1:4" ht="51" customHeight="1">
      <c r="A246" s="30" t="s">
        <v>107</v>
      </c>
      <c r="B246" s="29">
        <v>4090000270</v>
      </c>
      <c r="C246" s="163">
        <v>100</v>
      </c>
      <c r="D246" s="114">
        <v>587823</v>
      </c>
    </row>
    <row r="247" spans="1:4" ht="27.75" customHeight="1">
      <c r="A247" s="30" t="s">
        <v>139</v>
      </c>
      <c r="B247" s="29">
        <v>4090000270</v>
      </c>
      <c r="C247" s="163">
        <v>200</v>
      </c>
      <c r="D247" s="114">
        <v>100686</v>
      </c>
    </row>
    <row r="248" spans="1:4" ht="27.75" customHeight="1">
      <c r="A248" s="95" t="s">
        <v>120</v>
      </c>
      <c r="B248" s="83">
        <v>4100000000</v>
      </c>
      <c r="C248" s="163"/>
      <c r="D248" s="113">
        <f>D249+D250+D251+D252+D256+D257+D258+D253+D254+D255+D259+D260+D261</f>
        <v>26357183.800000001</v>
      </c>
    </row>
    <row r="249" spans="1:4" ht="54.75" customHeight="1">
      <c r="A249" s="71" t="s">
        <v>108</v>
      </c>
      <c r="B249" s="29">
        <v>4190000250</v>
      </c>
      <c r="C249" s="163">
        <v>100</v>
      </c>
      <c r="D249" s="114">
        <v>1575776</v>
      </c>
    </row>
    <row r="250" spans="1:4" ht="51.75" customHeight="1">
      <c r="A250" s="30" t="s">
        <v>109</v>
      </c>
      <c r="B250" s="29">
        <v>4190000280</v>
      </c>
      <c r="C250" s="163">
        <v>100</v>
      </c>
      <c r="D250" s="114">
        <v>15625145.300000001</v>
      </c>
    </row>
    <row r="251" spans="1:4" ht="25.5" customHeight="1">
      <c r="A251" s="30" t="s">
        <v>140</v>
      </c>
      <c r="B251" s="29">
        <v>4190000280</v>
      </c>
      <c r="C251" s="163">
        <v>200</v>
      </c>
      <c r="D251" s="114">
        <v>1456206.5</v>
      </c>
    </row>
    <row r="252" spans="1:4" ht="25.5">
      <c r="A252" s="30" t="s">
        <v>110</v>
      </c>
      <c r="B252" s="29">
        <v>4190000280</v>
      </c>
      <c r="C252" s="163">
        <v>800</v>
      </c>
      <c r="D252" s="114">
        <v>25400</v>
      </c>
    </row>
    <row r="253" spans="1:4" ht="54.75" customHeight="1">
      <c r="A253" s="30" t="s">
        <v>121</v>
      </c>
      <c r="B253" s="161" t="s">
        <v>116</v>
      </c>
      <c r="C253" s="75" t="s">
        <v>7</v>
      </c>
      <c r="D253" s="114">
        <v>1797872</v>
      </c>
    </row>
    <row r="254" spans="1:4" ht="26.25" customHeight="1">
      <c r="A254" s="30" t="s">
        <v>141</v>
      </c>
      <c r="B254" s="161" t="s">
        <v>116</v>
      </c>
      <c r="C254" s="75" t="s">
        <v>70</v>
      </c>
      <c r="D254" s="114">
        <v>159438</v>
      </c>
    </row>
    <row r="255" spans="1:4" ht="25.5">
      <c r="A255" s="30" t="s">
        <v>187</v>
      </c>
      <c r="B255" s="161" t="s">
        <v>116</v>
      </c>
      <c r="C255" s="75" t="s">
        <v>186</v>
      </c>
      <c r="D255" s="114">
        <v>2000</v>
      </c>
    </row>
    <row r="256" spans="1:4" ht="52.5" customHeight="1">
      <c r="A256" s="30" t="s">
        <v>111</v>
      </c>
      <c r="B256" s="29">
        <v>4190000290</v>
      </c>
      <c r="C256" s="163">
        <v>100</v>
      </c>
      <c r="D256" s="114">
        <v>3905646</v>
      </c>
    </row>
    <row r="257" spans="1:4" ht="39.75" customHeight="1">
      <c r="A257" s="30" t="s">
        <v>142</v>
      </c>
      <c r="B257" s="29">
        <v>4190000290</v>
      </c>
      <c r="C257" s="163">
        <v>200</v>
      </c>
      <c r="D257" s="114">
        <v>213205</v>
      </c>
    </row>
    <row r="258" spans="1:4" ht="25.5" customHeight="1">
      <c r="A258" s="30" t="s">
        <v>112</v>
      </c>
      <c r="B258" s="29">
        <v>4190000290</v>
      </c>
      <c r="C258" s="163">
        <v>800</v>
      </c>
      <c r="D258" s="114">
        <v>2000</v>
      </c>
    </row>
    <row r="259" spans="1:4" ht="52.5" customHeight="1">
      <c r="A259" s="30" t="s">
        <v>188</v>
      </c>
      <c r="B259" s="29">
        <v>4190000370</v>
      </c>
      <c r="C259" s="163">
        <v>100</v>
      </c>
      <c r="D259" s="114">
        <v>1521086</v>
      </c>
    </row>
    <row r="260" spans="1:4" ht="38.25">
      <c r="A260" s="30" t="s">
        <v>189</v>
      </c>
      <c r="B260" s="29">
        <v>4190000370</v>
      </c>
      <c r="C260" s="163">
        <v>200</v>
      </c>
      <c r="D260" s="114">
        <v>73409</v>
      </c>
    </row>
    <row r="261" spans="1:4" ht="25.5" customHeight="1">
      <c r="A261" s="30" t="s">
        <v>361</v>
      </c>
      <c r="B261" s="29">
        <v>4190000270</v>
      </c>
      <c r="C261" s="163">
        <v>800</v>
      </c>
      <c r="D261" s="114"/>
    </row>
    <row r="262" spans="1:4" ht="14.25">
      <c r="A262" s="95" t="s">
        <v>14</v>
      </c>
      <c r="B262" s="83">
        <v>4290000000</v>
      </c>
      <c r="C262" s="163"/>
      <c r="D262" s="113">
        <f>D263+D264+D265+D266+D267+D270+D271+D268+D269+D272+D273+D274</f>
        <v>12719246.67</v>
      </c>
    </row>
    <row r="263" spans="1:4" ht="25.5">
      <c r="A263" s="30" t="s">
        <v>113</v>
      </c>
      <c r="B263" s="29">
        <v>4290020090</v>
      </c>
      <c r="C263" s="163">
        <v>800</v>
      </c>
      <c r="D263" s="114">
        <v>958931.67</v>
      </c>
    </row>
    <row r="264" spans="1:4" ht="38.25" customHeight="1">
      <c r="A264" s="30" t="s">
        <v>144</v>
      </c>
      <c r="B264" s="29">
        <v>4290020150</v>
      </c>
      <c r="C264" s="163">
        <v>200</v>
      </c>
      <c r="D264" s="114">
        <v>1286300</v>
      </c>
    </row>
    <row r="265" spans="1:4" ht="67.5" customHeight="1">
      <c r="A265" s="30" t="s">
        <v>17</v>
      </c>
      <c r="B265" s="29">
        <v>4290000300</v>
      </c>
      <c r="C265" s="163">
        <v>100</v>
      </c>
      <c r="D265" s="114">
        <v>3345679</v>
      </c>
    </row>
    <row r="266" spans="1:4" ht="39.75" customHeight="1">
      <c r="A266" s="30" t="s">
        <v>145</v>
      </c>
      <c r="B266" s="29">
        <v>4290000300</v>
      </c>
      <c r="C266" s="163">
        <v>200</v>
      </c>
      <c r="D266" s="114">
        <v>2351029</v>
      </c>
    </row>
    <row r="267" spans="1:4" ht="37.5" customHeight="1">
      <c r="A267" s="30" t="s">
        <v>18</v>
      </c>
      <c r="B267" s="29">
        <v>4290000300</v>
      </c>
      <c r="C267" s="163">
        <v>800</v>
      </c>
      <c r="D267" s="114">
        <v>6500</v>
      </c>
    </row>
    <row r="268" spans="1:4" ht="51.75" customHeight="1">
      <c r="A268" s="79" t="s">
        <v>417</v>
      </c>
      <c r="B268" s="161" t="s">
        <v>423</v>
      </c>
      <c r="C268" s="163">
        <v>100</v>
      </c>
      <c r="D268" s="114">
        <v>479505</v>
      </c>
    </row>
    <row r="269" spans="1:4" ht="51.75" customHeight="1">
      <c r="A269" s="79" t="s">
        <v>418</v>
      </c>
      <c r="B269" s="161" t="s">
        <v>424</v>
      </c>
      <c r="C269" s="163">
        <v>100</v>
      </c>
      <c r="D269" s="114">
        <v>424402</v>
      </c>
    </row>
    <row r="270" spans="1:4" ht="27.75" customHeight="1">
      <c r="A270" s="90" t="s">
        <v>158</v>
      </c>
      <c r="B270" s="96">
        <v>4290020180</v>
      </c>
      <c r="C270" s="96">
        <v>200</v>
      </c>
      <c r="D270" s="116">
        <v>210000</v>
      </c>
    </row>
    <row r="271" spans="1:4" ht="26.25" customHeight="1">
      <c r="A271" s="71" t="s">
        <v>114</v>
      </c>
      <c r="B271" s="29">
        <v>4290007010</v>
      </c>
      <c r="C271" s="163">
        <v>300</v>
      </c>
      <c r="D271" s="114">
        <v>1516400</v>
      </c>
    </row>
    <row r="272" spans="1:4" ht="26.25" customHeight="1">
      <c r="A272" s="30" t="s">
        <v>149</v>
      </c>
      <c r="B272" s="29">
        <v>4290020120</v>
      </c>
      <c r="C272" s="263">
        <v>800</v>
      </c>
      <c r="D272" s="114">
        <v>50000</v>
      </c>
    </row>
    <row r="273" spans="1:4" ht="39.75" customHeight="1">
      <c r="A273" s="30" t="s">
        <v>143</v>
      </c>
      <c r="B273" s="29">
        <v>4290020140</v>
      </c>
      <c r="C273" s="263">
        <v>200</v>
      </c>
      <c r="D273" s="114">
        <v>290500</v>
      </c>
    </row>
    <row r="274" spans="1:4" ht="18" customHeight="1">
      <c r="A274" s="30" t="s">
        <v>859</v>
      </c>
      <c r="B274" s="29">
        <v>4290000630</v>
      </c>
      <c r="C274" s="268">
        <v>200</v>
      </c>
      <c r="D274" s="114">
        <v>1800000</v>
      </c>
    </row>
    <row r="275" spans="1:4" ht="26.25" customHeight="1">
      <c r="A275" s="95" t="s">
        <v>15</v>
      </c>
      <c r="B275" s="83">
        <v>4300000000</v>
      </c>
      <c r="C275" s="163"/>
      <c r="D275" s="113">
        <f t="shared" ref="D275" si="24">D276</f>
        <v>265309.33</v>
      </c>
    </row>
    <row r="276" spans="1:4" ht="15">
      <c r="A276" s="71" t="s">
        <v>14</v>
      </c>
      <c r="B276" s="29">
        <v>4390000000</v>
      </c>
      <c r="C276" s="163"/>
      <c r="D276" s="114">
        <f>D277+D278+D279</f>
        <v>265309.33</v>
      </c>
    </row>
    <row r="277" spans="1:4" ht="39" customHeight="1">
      <c r="A277" s="30" t="s">
        <v>146</v>
      </c>
      <c r="B277" s="29">
        <v>4390080350</v>
      </c>
      <c r="C277" s="163">
        <v>200</v>
      </c>
      <c r="D277" s="114">
        <v>6189</v>
      </c>
    </row>
    <row r="278" spans="1:4" ht="51">
      <c r="A278" s="79" t="s">
        <v>857</v>
      </c>
      <c r="B278" s="29">
        <v>4390080370</v>
      </c>
      <c r="C278" s="163">
        <v>200</v>
      </c>
      <c r="D278" s="114">
        <v>30983.33</v>
      </c>
    </row>
    <row r="279" spans="1:4" ht="76.5">
      <c r="A279" s="79" t="s">
        <v>430</v>
      </c>
      <c r="B279" s="29">
        <v>4390082400</v>
      </c>
      <c r="C279" s="247">
        <v>200</v>
      </c>
      <c r="D279" s="114">
        <v>228137</v>
      </c>
    </row>
    <row r="280" spans="1:4" ht="38.25" customHeight="1">
      <c r="A280" s="277" t="s">
        <v>878</v>
      </c>
      <c r="B280" s="83">
        <v>4400000000</v>
      </c>
      <c r="C280" s="74"/>
      <c r="D280" s="113">
        <f t="shared" ref="D280" si="25">D281</f>
        <v>11030.79</v>
      </c>
    </row>
    <row r="281" spans="1:4" ht="15">
      <c r="A281" s="92" t="s">
        <v>14</v>
      </c>
      <c r="B281" s="29">
        <v>4490000000</v>
      </c>
      <c r="C281" s="74"/>
      <c r="D281" s="114">
        <f>D282</f>
        <v>11030.79</v>
      </c>
    </row>
    <row r="282" spans="1:4" ht="36.75" customHeight="1">
      <c r="A282" s="73" t="s">
        <v>858</v>
      </c>
      <c r="B282" s="29">
        <v>4490051200</v>
      </c>
      <c r="C282" s="74">
        <v>200</v>
      </c>
      <c r="D282" s="114">
        <v>11030.79</v>
      </c>
    </row>
    <row r="283" spans="1:4" ht="19.5" customHeight="1">
      <c r="A283" s="82" t="s">
        <v>16</v>
      </c>
      <c r="B283" s="98"/>
      <c r="C283" s="163"/>
      <c r="D283" s="113">
        <f>D14+D93+D121+D128+D134+D143+D150+D164+D201+D211+D222+D229+D244</f>
        <v>233350926.88000003</v>
      </c>
    </row>
  </sheetData>
  <mergeCells count="18">
    <mergeCell ref="D12:D13"/>
    <mergeCell ref="A9:D9"/>
    <mergeCell ref="A30:A31"/>
    <mergeCell ref="B30:B31"/>
    <mergeCell ref="C30:C31"/>
    <mergeCell ref="D30:D31"/>
    <mergeCell ref="A1:D1"/>
    <mergeCell ref="A2:D2"/>
    <mergeCell ref="B3:D3"/>
    <mergeCell ref="B4:D4"/>
    <mergeCell ref="A5:D5"/>
    <mergeCell ref="A7:D7"/>
    <mergeCell ref="A8:D8"/>
    <mergeCell ref="A10:D10"/>
    <mergeCell ref="A11:D11"/>
    <mergeCell ref="A12:A13"/>
    <mergeCell ref="B12:B13"/>
    <mergeCell ref="C12:C13"/>
  </mergeCells>
  <pageMargins left="0.7" right="0.7" top="0.75" bottom="0.75" header="0.3" footer="0.3"/>
  <pageSetup paperSize="9" scale="80" orientation="portrait" r:id="rId1"/>
  <rowBreaks count="6" manualBreakCount="6">
    <brk id="93" max="3" man="1"/>
    <brk id="143" max="3" man="1"/>
    <brk id="171" max="3" man="1"/>
    <brk id="202" max="3" man="1"/>
    <brk id="234" max="3" man="1"/>
    <brk id="258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267"/>
  <sheetViews>
    <sheetView view="pageBreakPreview" zoomScale="106" zoomScaleSheetLayoutView="106" workbookViewId="0">
      <selection activeCell="A262" sqref="A262"/>
    </sheetView>
  </sheetViews>
  <sheetFormatPr defaultRowHeight="12.75"/>
  <cols>
    <col min="1" max="1" width="61.7109375" style="180" customWidth="1"/>
    <col min="2" max="2" width="11.5703125" style="180" customWidth="1"/>
    <col min="3" max="3" width="5.42578125" style="180" customWidth="1"/>
    <col min="4" max="4" width="14.5703125" style="180" customWidth="1"/>
    <col min="5" max="5" width="14.28515625" style="180" customWidth="1"/>
    <col min="6" max="16384" width="9.140625" style="180"/>
  </cols>
  <sheetData>
    <row r="1" spans="1:5" ht="15.75" customHeight="1">
      <c r="A1" s="336" t="s">
        <v>318</v>
      </c>
      <c r="B1" s="336"/>
      <c r="C1" s="336"/>
      <c r="D1" s="336"/>
      <c r="E1" s="336"/>
    </row>
    <row r="2" spans="1:5" ht="15.75" customHeight="1">
      <c r="A2" s="336" t="s">
        <v>0</v>
      </c>
      <c r="B2" s="336"/>
      <c r="C2" s="336"/>
      <c r="D2" s="336"/>
      <c r="E2" s="336"/>
    </row>
    <row r="3" spans="1:5" ht="15.75" customHeight="1">
      <c r="A3" s="179"/>
      <c r="B3" s="336" t="s">
        <v>1</v>
      </c>
      <c r="C3" s="336"/>
      <c r="D3" s="336"/>
      <c r="E3" s="336"/>
    </row>
    <row r="4" spans="1:5" ht="15.75" customHeight="1">
      <c r="A4" s="179"/>
      <c r="B4" s="336" t="s">
        <v>2</v>
      </c>
      <c r="C4" s="336"/>
      <c r="D4" s="336"/>
      <c r="E4" s="336"/>
    </row>
    <row r="5" spans="1:5" ht="15.75" customHeight="1">
      <c r="A5" s="336" t="s">
        <v>289</v>
      </c>
      <c r="B5" s="336"/>
      <c r="C5" s="336"/>
      <c r="D5" s="336"/>
      <c r="E5" s="336"/>
    </row>
    <row r="6" spans="1:5" ht="15.75" customHeight="1">
      <c r="A6" s="188"/>
      <c r="B6" s="188"/>
      <c r="C6" s="188"/>
      <c r="D6" s="188"/>
      <c r="E6" s="188"/>
    </row>
    <row r="7" spans="1:5" ht="15.75">
      <c r="A7" s="122"/>
      <c r="B7" s="122"/>
      <c r="C7" s="122"/>
      <c r="D7" s="122"/>
    </row>
    <row r="8" spans="1:5" ht="15.75" customHeight="1">
      <c r="A8" s="337" t="s">
        <v>8</v>
      </c>
      <c r="B8" s="337"/>
      <c r="C8" s="337"/>
      <c r="D8" s="337"/>
      <c r="E8" s="337"/>
    </row>
    <row r="9" spans="1:5" ht="15.75" customHeight="1">
      <c r="A9" s="337" t="s">
        <v>19</v>
      </c>
      <c r="B9" s="337"/>
      <c r="C9" s="337"/>
      <c r="D9" s="337"/>
      <c r="E9" s="337"/>
    </row>
    <row r="10" spans="1:5" ht="15.75" customHeight="1">
      <c r="A10" s="337" t="s">
        <v>20</v>
      </c>
      <c r="B10" s="337"/>
      <c r="C10" s="337"/>
      <c r="D10" s="337"/>
      <c r="E10" s="337"/>
    </row>
    <row r="11" spans="1:5" ht="48" customHeight="1">
      <c r="A11" s="337" t="s">
        <v>779</v>
      </c>
      <c r="B11" s="337"/>
      <c r="C11" s="337"/>
      <c r="D11" s="337"/>
      <c r="E11" s="337"/>
    </row>
    <row r="12" spans="1:5" ht="27.75" customHeight="1">
      <c r="A12" s="187"/>
      <c r="B12" s="187"/>
      <c r="C12" s="187"/>
      <c r="D12" s="187"/>
      <c r="E12" s="187"/>
    </row>
    <row r="13" spans="1:5" ht="21.75" customHeight="1">
      <c r="A13" s="339" t="s">
        <v>347</v>
      </c>
      <c r="B13" s="339"/>
      <c r="C13" s="339"/>
      <c r="D13" s="339"/>
      <c r="E13" s="339"/>
    </row>
    <row r="14" spans="1:5" ht="15.75" customHeight="1">
      <c r="A14" s="341" t="s">
        <v>9</v>
      </c>
      <c r="B14" s="341" t="s">
        <v>10</v>
      </c>
      <c r="C14" s="341" t="s">
        <v>11</v>
      </c>
      <c r="D14" s="344" t="s">
        <v>281</v>
      </c>
      <c r="E14" s="345"/>
    </row>
    <row r="15" spans="1:5" ht="26.25" customHeight="1">
      <c r="A15" s="341"/>
      <c r="B15" s="341"/>
      <c r="C15" s="341"/>
      <c r="D15" s="185" t="s">
        <v>701</v>
      </c>
      <c r="E15" s="185" t="s">
        <v>780</v>
      </c>
    </row>
    <row r="16" spans="1:5" ht="24.75" customHeight="1">
      <c r="A16" s="77" t="s">
        <v>587</v>
      </c>
      <c r="B16" s="84" t="s">
        <v>588</v>
      </c>
      <c r="C16" s="29"/>
      <c r="D16" s="113">
        <f>D17+D28+D37+D41+D64+D72+D77+D82+D87</f>
        <v>135377601.61000001</v>
      </c>
      <c r="E16" s="113">
        <f>E17+E28+E37+E41+E64+E72+E77+E82+E87</f>
        <v>127331114.91</v>
      </c>
    </row>
    <row r="17" spans="1:5" s="181" customFormat="1" ht="17.25" customHeight="1">
      <c r="A17" s="77" t="s">
        <v>77</v>
      </c>
      <c r="B17" s="84" t="s">
        <v>589</v>
      </c>
      <c r="C17" s="83"/>
      <c r="D17" s="113">
        <f>D18</f>
        <v>3437967.12</v>
      </c>
      <c r="E17" s="113">
        <f>E18</f>
        <v>3437967.12</v>
      </c>
    </row>
    <row r="18" spans="1:5" ht="27.75" customHeight="1">
      <c r="A18" s="80" t="s">
        <v>78</v>
      </c>
      <c r="B18" s="161" t="s">
        <v>590</v>
      </c>
      <c r="C18" s="72"/>
      <c r="D18" s="114">
        <f>D21+D22+D23+D20+D27+D19+D24</f>
        <v>3437967.12</v>
      </c>
      <c r="E18" s="114">
        <f>E21+E22+E23+E20+E27+E19+E24</f>
        <v>3437967.12</v>
      </c>
    </row>
    <row r="19" spans="1:5" ht="42" customHeight="1">
      <c r="A19" s="92" t="s">
        <v>364</v>
      </c>
      <c r="B19" s="161" t="s">
        <v>591</v>
      </c>
      <c r="C19" s="72">
        <v>200</v>
      </c>
      <c r="D19" s="114"/>
      <c r="E19" s="251"/>
    </row>
    <row r="20" spans="1:5" ht="41.25" customHeight="1">
      <c r="A20" s="92" t="s">
        <v>365</v>
      </c>
      <c r="B20" s="161" t="s">
        <v>591</v>
      </c>
      <c r="C20" s="72">
        <v>600</v>
      </c>
      <c r="D20" s="114"/>
      <c r="E20" s="251"/>
    </row>
    <row r="21" spans="1:5" ht="39.75" customHeight="1">
      <c r="A21" s="30" t="s">
        <v>592</v>
      </c>
      <c r="B21" s="161" t="s">
        <v>593</v>
      </c>
      <c r="C21" s="163">
        <v>200</v>
      </c>
      <c r="D21" s="114">
        <v>799367.12</v>
      </c>
      <c r="E21" s="114">
        <v>799367.12</v>
      </c>
    </row>
    <row r="22" spans="1:5" ht="38.25">
      <c r="A22" s="30" t="s">
        <v>594</v>
      </c>
      <c r="B22" s="161" t="s">
        <v>593</v>
      </c>
      <c r="C22" s="163">
        <v>600</v>
      </c>
      <c r="D22" s="114">
        <v>2200000</v>
      </c>
      <c r="E22" s="251">
        <v>2200000</v>
      </c>
    </row>
    <row r="23" spans="1:5" ht="38.25">
      <c r="A23" s="195" t="s">
        <v>595</v>
      </c>
      <c r="B23" s="222" t="s">
        <v>596</v>
      </c>
      <c r="C23" s="223">
        <v>200</v>
      </c>
      <c r="D23" s="220">
        <v>438600</v>
      </c>
      <c r="E23" s="114">
        <v>438600</v>
      </c>
    </row>
    <row r="24" spans="1:5" ht="15">
      <c r="A24" s="4" t="s">
        <v>809</v>
      </c>
      <c r="B24" s="214" t="s">
        <v>752</v>
      </c>
      <c r="C24" s="236"/>
      <c r="D24" s="237"/>
      <c r="E24" s="244"/>
    </row>
    <row r="25" spans="1:5" ht="63.75">
      <c r="A25" s="4" t="s">
        <v>793</v>
      </c>
      <c r="B25" s="214" t="s">
        <v>597</v>
      </c>
      <c r="C25" s="214">
        <v>200</v>
      </c>
      <c r="D25" s="237"/>
      <c r="E25" s="244"/>
    </row>
    <row r="26" spans="1:5" ht="15">
      <c r="A26" s="4" t="s">
        <v>810</v>
      </c>
      <c r="B26" s="238" t="s">
        <v>791</v>
      </c>
      <c r="C26" s="236"/>
      <c r="D26" s="237"/>
      <c r="E26" s="244"/>
    </row>
    <row r="27" spans="1:5" ht="25.5">
      <c r="A27" s="4" t="s">
        <v>811</v>
      </c>
      <c r="B27" s="214" t="s">
        <v>792</v>
      </c>
      <c r="C27" s="214">
        <v>200</v>
      </c>
      <c r="D27" s="237"/>
      <c r="E27" s="252"/>
    </row>
    <row r="28" spans="1:5" ht="25.5">
      <c r="A28" s="85" t="s">
        <v>87</v>
      </c>
      <c r="B28" s="78" t="s">
        <v>598</v>
      </c>
      <c r="C28" s="219"/>
      <c r="D28" s="113">
        <f t="shared" ref="D28:E28" si="0">D29</f>
        <v>4598595.83</v>
      </c>
      <c r="E28" s="253">
        <f t="shared" si="0"/>
        <v>772469.13</v>
      </c>
    </row>
    <row r="29" spans="1:5" ht="25.5">
      <c r="A29" s="30" t="s">
        <v>88</v>
      </c>
      <c r="B29" s="217" t="s">
        <v>599</v>
      </c>
      <c r="C29" s="219"/>
      <c r="D29" s="114">
        <f>SUM(D30:D36)</f>
        <v>4598595.83</v>
      </c>
      <c r="E29" s="114">
        <f>SUM(E30:E36)</f>
        <v>772469.13</v>
      </c>
    </row>
    <row r="30" spans="1:5" ht="51">
      <c r="A30" s="4" t="s">
        <v>796</v>
      </c>
      <c r="B30" s="214" t="s">
        <v>797</v>
      </c>
      <c r="C30" s="214">
        <v>200</v>
      </c>
      <c r="D30" s="243">
        <v>877521.15</v>
      </c>
      <c r="E30" s="244"/>
    </row>
    <row r="31" spans="1:5" ht="51">
      <c r="A31" s="4" t="s">
        <v>798</v>
      </c>
      <c r="B31" s="214" t="s">
        <v>797</v>
      </c>
      <c r="C31" s="214">
        <v>600</v>
      </c>
      <c r="D31" s="243">
        <v>2948605.55</v>
      </c>
      <c r="E31" s="244"/>
    </row>
    <row r="32" spans="1:5" ht="76.5">
      <c r="A32" s="71" t="s">
        <v>127</v>
      </c>
      <c r="B32" s="217" t="s">
        <v>600</v>
      </c>
      <c r="C32" s="219">
        <v>200</v>
      </c>
      <c r="D32" s="114"/>
      <c r="E32" s="244"/>
    </row>
    <row r="33" spans="1:5" ht="79.5" customHeight="1">
      <c r="A33" s="71" t="s">
        <v>426</v>
      </c>
      <c r="B33" s="161" t="s">
        <v>600</v>
      </c>
      <c r="C33" s="162">
        <v>600</v>
      </c>
      <c r="D33" s="114">
        <v>119835</v>
      </c>
      <c r="E33" s="114">
        <v>119835</v>
      </c>
    </row>
    <row r="34" spans="1:5" ht="96" customHeight="1">
      <c r="A34" s="328" t="s">
        <v>745</v>
      </c>
      <c r="B34" s="346" t="s">
        <v>601</v>
      </c>
      <c r="C34" s="347">
        <v>200</v>
      </c>
      <c r="D34" s="334">
        <v>50866</v>
      </c>
      <c r="E34" s="334">
        <v>50866</v>
      </c>
    </row>
    <row r="35" spans="1:5" ht="11.25" customHeight="1">
      <c r="A35" s="329"/>
      <c r="B35" s="330"/>
      <c r="C35" s="332"/>
      <c r="D35" s="335"/>
      <c r="E35" s="335"/>
    </row>
    <row r="36" spans="1:5" ht="76.5">
      <c r="A36" s="73" t="s">
        <v>602</v>
      </c>
      <c r="B36" s="161" t="s">
        <v>603</v>
      </c>
      <c r="C36" s="163">
        <v>300</v>
      </c>
      <c r="D36" s="114">
        <v>601768.13</v>
      </c>
      <c r="E36" s="114">
        <v>601768.13</v>
      </c>
    </row>
    <row r="37" spans="1:5" ht="18" customHeight="1">
      <c r="A37" s="82" t="s">
        <v>117</v>
      </c>
      <c r="B37" s="78" t="s">
        <v>604</v>
      </c>
      <c r="C37" s="86"/>
      <c r="D37" s="113">
        <f t="shared" ref="D37:E37" si="1">D38</f>
        <v>476400</v>
      </c>
      <c r="E37" s="113">
        <f t="shared" si="1"/>
        <v>476400</v>
      </c>
    </row>
    <row r="38" spans="1:5" ht="25.5">
      <c r="A38" s="30" t="s">
        <v>118</v>
      </c>
      <c r="B38" s="161" t="s">
        <v>605</v>
      </c>
      <c r="C38" s="163"/>
      <c r="D38" s="114">
        <f t="shared" ref="D38:E38" si="2">D39+D40</f>
        <v>476400</v>
      </c>
      <c r="E38" s="114">
        <f t="shared" si="2"/>
        <v>476400</v>
      </c>
    </row>
    <row r="39" spans="1:5" ht="51">
      <c r="A39" s="30" t="s">
        <v>128</v>
      </c>
      <c r="B39" s="161" t="s">
        <v>606</v>
      </c>
      <c r="C39" s="163">
        <v>200</v>
      </c>
      <c r="D39" s="114">
        <v>436400</v>
      </c>
      <c r="E39" s="114">
        <v>436400</v>
      </c>
    </row>
    <row r="40" spans="1:5" ht="51">
      <c r="A40" s="30" t="s">
        <v>119</v>
      </c>
      <c r="B40" s="161" t="s">
        <v>606</v>
      </c>
      <c r="C40" s="163">
        <v>600</v>
      </c>
      <c r="D40" s="114">
        <v>40000</v>
      </c>
      <c r="E40" s="114">
        <v>40000</v>
      </c>
    </row>
    <row r="41" spans="1:5" ht="27" customHeight="1">
      <c r="A41" s="82" t="s">
        <v>89</v>
      </c>
      <c r="B41" s="78" t="s">
        <v>607</v>
      </c>
      <c r="C41" s="163"/>
      <c r="D41" s="113">
        <f t="shared" ref="D41:E41" si="3">D42+D50</f>
        <v>52556661.659999996</v>
      </c>
      <c r="E41" s="113">
        <f t="shared" si="3"/>
        <v>48416301.659999996</v>
      </c>
    </row>
    <row r="42" spans="1:5" ht="27" customHeight="1">
      <c r="A42" s="30" t="s">
        <v>90</v>
      </c>
      <c r="B42" s="161" t="s">
        <v>608</v>
      </c>
      <c r="C42" s="163"/>
      <c r="D42" s="114">
        <f t="shared" ref="D42:E42" si="4">D43+D44+D45+D46+D47+D48+D49</f>
        <v>8460192</v>
      </c>
      <c r="E42" s="114">
        <f t="shared" si="4"/>
        <v>8460192</v>
      </c>
    </row>
    <row r="43" spans="1:5" ht="63.75" customHeight="1">
      <c r="A43" s="30" t="s">
        <v>79</v>
      </c>
      <c r="B43" s="161" t="s">
        <v>609</v>
      </c>
      <c r="C43" s="163">
        <v>100</v>
      </c>
      <c r="D43" s="114">
        <v>1914600</v>
      </c>
      <c r="E43" s="114">
        <v>1914600</v>
      </c>
    </row>
    <row r="44" spans="1:5" ht="40.5" customHeight="1">
      <c r="A44" s="30" t="s">
        <v>129</v>
      </c>
      <c r="B44" s="160" t="s">
        <v>609</v>
      </c>
      <c r="C44" s="163">
        <v>200</v>
      </c>
      <c r="D44" s="114">
        <v>3556100</v>
      </c>
      <c r="E44" s="114">
        <v>3556100</v>
      </c>
    </row>
    <row r="45" spans="1:5" ht="26.25" customHeight="1">
      <c r="A45" s="30" t="s">
        <v>80</v>
      </c>
      <c r="B45" s="161" t="s">
        <v>609</v>
      </c>
      <c r="C45" s="163">
        <v>800</v>
      </c>
      <c r="D45" s="114">
        <v>188850</v>
      </c>
      <c r="E45" s="251">
        <v>188850</v>
      </c>
    </row>
    <row r="46" spans="1:5" ht="41.25" customHeight="1">
      <c r="A46" s="30" t="s">
        <v>130</v>
      </c>
      <c r="B46" s="161" t="s">
        <v>610</v>
      </c>
      <c r="C46" s="163">
        <v>200</v>
      </c>
      <c r="D46" s="114">
        <v>1429142</v>
      </c>
      <c r="E46" s="114">
        <v>1429142</v>
      </c>
    </row>
    <row r="47" spans="1:5" ht="27.75" customHeight="1">
      <c r="A47" s="30" t="s">
        <v>131</v>
      </c>
      <c r="B47" s="161" t="s">
        <v>611</v>
      </c>
      <c r="C47" s="163">
        <v>200</v>
      </c>
      <c r="D47" s="114">
        <v>1371500</v>
      </c>
      <c r="E47" s="114">
        <v>1371500</v>
      </c>
    </row>
    <row r="48" spans="1:5" ht="54.75" customHeight="1">
      <c r="A48" s="79" t="s">
        <v>417</v>
      </c>
      <c r="B48" s="161" t="s">
        <v>612</v>
      </c>
      <c r="C48" s="163">
        <v>100</v>
      </c>
      <c r="D48" s="114"/>
      <c r="E48" s="114"/>
    </row>
    <row r="49" spans="1:5" ht="52.5" customHeight="1">
      <c r="A49" s="79" t="s">
        <v>418</v>
      </c>
      <c r="B49" s="161" t="s">
        <v>613</v>
      </c>
      <c r="C49" s="163">
        <v>100</v>
      </c>
      <c r="D49" s="114"/>
      <c r="E49" s="114"/>
    </row>
    <row r="50" spans="1:5" ht="21.75" customHeight="1">
      <c r="A50" s="30" t="s">
        <v>91</v>
      </c>
      <c r="B50" s="161" t="s">
        <v>614</v>
      </c>
      <c r="C50" s="163"/>
      <c r="D50" s="114">
        <f t="shared" ref="D50:E50" si="5">D51+D52+D53+D54+D55+D56+D57+D58+D59+D60+D61+D62+D63</f>
        <v>44096469.659999996</v>
      </c>
      <c r="E50" s="114">
        <f t="shared" si="5"/>
        <v>39956109.659999996</v>
      </c>
    </row>
    <row r="51" spans="1:5" ht="63" customHeight="1">
      <c r="A51" s="30" t="s">
        <v>81</v>
      </c>
      <c r="B51" s="160" t="s">
        <v>615</v>
      </c>
      <c r="C51" s="162">
        <v>100</v>
      </c>
      <c r="D51" s="114">
        <v>908000</v>
      </c>
      <c r="E51" s="114">
        <v>908000</v>
      </c>
    </row>
    <row r="52" spans="1:5" ht="52.5" customHeight="1">
      <c r="A52" s="80" t="s">
        <v>132</v>
      </c>
      <c r="B52" s="160" t="s">
        <v>615</v>
      </c>
      <c r="C52" s="163">
        <v>200</v>
      </c>
      <c r="D52" s="114">
        <v>10631300</v>
      </c>
      <c r="E52" s="114">
        <v>10631300</v>
      </c>
    </row>
    <row r="53" spans="1:5" ht="52.5" customHeight="1">
      <c r="A53" s="80" t="s">
        <v>82</v>
      </c>
      <c r="B53" s="160" t="s">
        <v>615</v>
      </c>
      <c r="C53" s="163">
        <v>600</v>
      </c>
      <c r="D53" s="114">
        <v>17753087</v>
      </c>
      <c r="E53" s="251">
        <v>17753087</v>
      </c>
    </row>
    <row r="54" spans="1:5" ht="39" customHeight="1">
      <c r="A54" s="80" t="s">
        <v>83</v>
      </c>
      <c r="B54" s="160" t="s">
        <v>615</v>
      </c>
      <c r="C54" s="163">
        <v>800</v>
      </c>
      <c r="D54" s="114">
        <v>651050</v>
      </c>
      <c r="E54" s="251">
        <v>651050</v>
      </c>
    </row>
    <row r="55" spans="1:5" ht="52.5" customHeight="1">
      <c r="A55" s="30" t="s">
        <v>84</v>
      </c>
      <c r="B55" s="161" t="s">
        <v>616</v>
      </c>
      <c r="C55" s="163">
        <v>100</v>
      </c>
      <c r="D55" s="114">
        <v>6819300</v>
      </c>
      <c r="E55" s="114">
        <v>6819300</v>
      </c>
    </row>
    <row r="56" spans="1:5" ht="31.5" customHeight="1">
      <c r="A56" s="80" t="s">
        <v>133</v>
      </c>
      <c r="B56" s="161" t="s">
        <v>616</v>
      </c>
      <c r="C56" s="163">
        <v>200</v>
      </c>
      <c r="D56" s="114">
        <v>1562400</v>
      </c>
      <c r="E56" s="251">
        <v>1562400</v>
      </c>
    </row>
    <row r="57" spans="1:5" ht="27" customHeight="1">
      <c r="A57" s="80" t="s">
        <v>85</v>
      </c>
      <c r="B57" s="161" t="s">
        <v>616</v>
      </c>
      <c r="C57" s="163">
        <v>800</v>
      </c>
      <c r="D57" s="114">
        <v>5800</v>
      </c>
      <c r="E57" s="114">
        <v>5800</v>
      </c>
    </row>
    <row r="58" spans="1:5" ht="38.25">
      <c r="A58" s="30" t="s">
        <v>130</v>
      </c>
      <c r="B58" s="161" t="s">
        <v>617</v>
      </c>
      <c r="C58" s="163">
        <v>200</v>
      </c>
      <c r="D58" s="114">
        <v>813078</v>
      </c>
      <c r="E58" s="114">
        <v>813078</v>
      </c>
    </row>
    <row r="59" spans="1:5" ht="25.5">
      <c r="A59" s="30" t="s">
        <v>131</v>
      </c>
      <c r="B59" s="161" t="s">
        <v>618</v>
      </c>
      <c r="C59" s="163">
        <v>200</v>
      </c>
      <c r="D59" s="114">
        <v>812094.66</v>
      </c>
      <c r="E59" s="114">
        <v>812094.66</v>
      </c>
    </row>
    <row r="60" spans="1:5" ht="54.75" customHeight="1">
      <c r="A60" s="79" t="s">
        <v>417</v>
      </c>
      <c r="B60" s="161" t="s">
        <v>619</v>
      </c>
      <c r="C60" s="163">
        <v>100</v>
      </c>
      <c r="D60" s="114"/>
      <c r="E60" s="114"/>
    </row>
    <row r="61" spans="1:5" ht="55.5" customHeight="1">
      <c r="A61" s="79" t="s">
        <v>418</v>
      </c>
      <c r="B61" s="161" t="s">
        <v>620</v>
      </c>
      <c r="C61" s="163">
        <v>100</v>
      </c>
      <c r="D61" s="114"/>
      <c r="E61" s="114"/>
    </row>
    <row r="62" spans="1:5" ht="69" customHeight="1">
      <c r="A62" s="150" t="s">
        <v>876</v>
      </c>
      <c r="B62" s="147" t="s">
        <v>621</v>
      </c>
      <c r="C62" s="163">
        <v>100</v>
      </c>
      <c r="D62" s="114">
        <v>1249920</v>
      </c>
      <c r="E62" s="251"/>
    </row>
    <row r="63" spans="1:5" ht="51">
      <c r="A63" s="150" t="s">
        <v>877</v>
      </c>
      <c r="B63" s="147" t="s">
        <v>621</v>
      </c>
      <c r="C63" s="163">
        <v>600</v>
      </c>
      <c r="D63" s="114">
        <v>2890440</v>
      </c>
      <c r="E63" s="251"/>
    </row>
    <row r="64" spans="1:5" ht="42" customHeight="1">
      <c r="A64" s="87" t="s">
        <v>622</v>
      </c>
      <c r="B64" s="88" t="s">
        <v>623</v>
      </c>
      <c r="C64" s="163"/>
      <c r="D64" s="113">
        <f>D65+D68</f>
        <v>68859927</v>
      </c>
      <c r="E64" s="113">
        <f>E65+E68</f>
        <v>68859927</v>
      </c>
    </row>
    <row r="65" spans="1:5" ht="17.25" customHeight="1">
      <c r="A65" s="30" t="s">
        <v>90</v>
      </c>
      <c r="B65" s="161" t="s">
        <v>624</v>
      </c>
      <c r="C65" s="163"/>
      <c r="D65" s="114">
        <f t="shared" ref="D65:E65" si="6">D66+D67</f>
        <v>8424057</v>
      </c>
      <c r="E65" s="114">
        <f t="shared" si="6"/>
        <v>8424057</v>
      </c>
    </row>
    <row r="66" spans="1:5" ht="116.25" customHeight="1">
      <c r="A66" s="30" t="s">
        <v>749</v>
      </c>
      <c r="B66" s="161" t="s">
        <v>625</v>
      </c>
      <c r="C66" s="163">
        <v>100</v>
      </c>
      <c r="D66" s="114">
        <v>8400792</v>
      </c>
      <c r="E66" s="114">
        <v>8400792</v>
      </c>
    </row>
    <row r="67" spans="1:5" ht="93.75" customHeight="1">
      <c r="A67" s="30" t="s">
        <v>750</v>
      </c>
      <c r="B67" s="161" t="s">
        <v>625</v>
      </c>
      <c r="C67" s="163">
        <v>200</v>
      </c>
      <c r="D67" s="114">
        <v>23265</v>
      </c>
      <c r="E67" s="114">
        <v>23265</v>
      </c>
    </row>
    <row r="68" spans="1:5" ht="18.75" customHeight="1">
      <c r="A68" s="30" t="s">
        <v>822</v>
      </c>
      <c r="B68" s="267" t="s">
        <v>823</v>
      </c>
      <c r="C68" s="268"/>
      <c r="D68" s="114">
        <f>D69+D70+D71</f>
        <v>60435870</v>
      </c>
      <c r="E68" s="114">
        <f>E69+E70+E71</f>
        <v>60435870</v>
      </c>
    </row>
    <row r="69" spans="1:5" ht="141.75" customHeight="1">
      <c r="A69" s="92" t="s">
        <v>824</v>
      </c>
      <c r="B69" s="267" t="s">
        <v>825</v>
      </c>
      <c r="C69" s="268">
        <v>100</v>
      </c>
      <c r="D69" s="114">
        <v>16214456</v>
      </c>
      <c r="E69" s="114">
        <v>16214456</v>
      </c>
    </row>
    <row r="70" spans="1:5" ht="127.5">
      <c r="A70" s="30" t="s">
        <v>826</v>
      </c>
      <c r="B70" s="267" t="s">
        <v>825</v>
      </c>
      <c r="C70" s="268">
        <v>200</v>
      </c>
      <c r="D70" s="114">
        <v>209827</v>
      </c>
      <c r="E70" s="114">
        <v>209827</v>
      </c>
    </row>
    <row r="71" spans="1:5" ht="127.5">
      <c r="A71" s="80" t="s">
        <v>827</v>
      </c>
      <c r="B71" s="267" t="s">
        <v>825</v>
      </c>
      <c r="C71" s="268">
        <v>600</v>
      </c>
      <c r="D71" s="114">
        <v>44011587</v>
      </c>
      <c r="E71" s="114">
        <v>44011587</v>
      </c>
    </row>
    <row r="72" spans="1:5" ht="18" customHeight="1">
      <c r="A72" s="85" t="s">
        <v>92</v>
      </c>
      <c r="B72" s="78" t="s">
        <v>626</v>
      </c>
      <c r="C72" s="163"/>
      <c r="D72" s="113">
        <f t="shared" ref="D72:E72" si="7">D73</f>
        <v>4353600</v>
      </c>
      <c r="E72" s="113">
        <f t="shared" si="7"/>
        <v>4353600</v>
      </c>
    </row>
    <row r="73" spans="1:5" ht="21" customHeight="1">
      <c r="A73" s="30" t="s">
        <v>93</v>
      </c>
      <c r="B73" s="161" t="s">
        <v>627</v>
      </c>
      <c r="C73" s="163"/>
      <c r="D73" s="115">
        <f>D74+D75+D76</f>
        <v>4353600</v>
      </c>
      <c r="E73" s="115">
        <f>E74+E75+E76</f>
        <v>4353600</v>
      </c>
    </row>
    <row r="74" spans="1:5" ht="63.75">
      <c r="A74" s="30" t="s">
        <v>94</v>
      </c>
      <c r="B74" s="161" t="s">
        <v>628</v>
      </c>
      <c r="C74" s="163">
        <v>100</v>
      </c>
      <c r="D74" s="114">
        <v>3123100</v>
      </c>
      <c r="E74" s="114">
        <v>3123100</v>
      </c>
    </row>
    <row r="75" spans="1:5" ht="38.25">
      <c r="A75" s="30" t="s">
        <v>629</v>
      </c>
      <c r="B75" s="161" t="s">
        <v>628</v>
      </c>
      <c r="C75" s="163">
        <v>200</v>
      </c>
      <c r="D75" s="114">
        <v>1193000</v>
      </c>
      <c r="E75" s="251">
        <v>1193000</v>
      </c>
    </row>
    <row r="76" spans="1:5" ht="25.5">
      <c r="A76" s="30" t="s">
        <v>95</v>
      </c>
      <c r="B76" s="161" t="s">
        <v>628</v>
      </c>
      <c r="C76" s="163">
        <v>800</v>
      </c>
      <c r="D76" s="114">
        <v>37500</v>
      </c>
      <c r="E76" s="114">
        <v>37500</v>
      </c>
    </row>
    <row r="77" spans="1:5" ht="21" customHeight="1">
      <c r="A77" s="85" t="s">
        <v>96</v>
      </c>
      <c r="B77" s="78" t="s">
        <v>630</v>
      </c>
      <c r="C77" s="163"/>
      <c r="D77" s="113">
        <f t="shared" ref="D77:E77" si="8">D78</f>
        <v>744450</v>
      </c>
      <c r="E77" s="113">
        <f t="shared" si="8"/>
        <v>744450</v>
      </c>
    </row>
    <row r="78" spans="1:5" ht="20.25" customHeight="1">
      <c r="A78" s="30" t="s">
        <v>97</v>
      </c>
      <c r="B78" s="161" t="s">
        <v>631</v>
      </c>
      <c r="C78" s="163"/>
      <c r="D78" s="114">
        <f t="shared" ref="D78:E78" si="9">D79+D80+D81</f>
        <v>744450</v>
      </c>
      <c r="E78" s="114">
        <f t="shared" si="9"/>
        <v>744450</v>
      </c>
    </row>
    <row r="79" spans="1:5" ht="63.75">
      <c r="A79" s="30" t="s">
        <v>632</v>
      </c>
      <c r="B79" s="161" t="s">
        <v>633</v>
      </c>
      <c r="C79" s="163">
        <v>600</v>
      </c>
      <c r="D79" s="114">
        <v>26040</v>
      </c>
      <c r="E79" s="114">
        <v>26040</v>
      </c>
    </row>
    <row r="80" spans="1:5" ht="38.25">
      <c r="A80" s="81" t="s">
        <v>147</v>
      </c>
      <c r="B80" s="161" t="s">
        <v>634</v>
      </c>
      <c r="C80" s="163">
        <v>200</v>
      </c>
      <c r="D80" s="114">
        <v>217875</v>
      </c>
      <c r="E80" s="114">
        <v>217875</v>
      </c>
    </row>
    <row r="81" spans="1:5" ht="51">
      <c r="A81" s="81" t="s">
        <v>148</v>
      </c>
      <c r="B81" s="161" t="s">
        <v>634</v>
      </c>
      <c r="C81" s="163">
        <v>600</v>
      </c>
      <c r="D81" s="114">
        <v>500535</v>
      </c>
      <c r="E81" s="114">
        <v>500535</v>
      </c>
    </row>
    <row r="82" spans="1:5" ht="30" customHeight="1">
      <c r="A82" s="82" t="s">
        <v>425</v>
      </c>
      <c r="B82" s="89" t="s">
        <v>635</v>
      </c>
      <c r="C82" s="159"/>
      <c r="D82" s="113">
        <f t="shared" ref="D82:E82" si="10">D83</f>
        <v>270000</v>
      </c>
      <c r="E82" s="113">
        <f t="shared" si="10"/>
        <v>270000</v>
      </c>
    </row>
    <row r="83" spans="1:5" ht="29.25" customHeight="1">
      <c r="A83" s="30" t="s">
        <v>86</v>
      </c>
      <c r="B83" s="158" t="s">
        <v>636</v>
      </c>
      <c r="C83" s="159"/>
      <c r="D83" s="114">
        <f t="shared" ref="D83:E83" si="11">D84+D85+D86</f>
        <v>270000</v>
      </c>
      <c r="E83" s="114">
        <f t="shared" si="11"/>
        <v>270000</v>
      </c>
    </row>
    <row r="84" spans="1:5" ht="51">
      <c r="A84" s="30" t="s">
        <v>799</v>
      </c>
      <c r="B84" s="158" t="s">
        <v>704</v>
      </c>
      <c r="C84" s="163">
        <v>300</v>
      </c>
      <c r="D84" s="114">
        <v>54000</v>
      </c>
      <c r="E84" s="114">
        <v>54000</v>
      </c>
    </row>
    <row r="85" spans="1:5" ht="25.5">
      <c r="A85" s="30" t="s">
        <v>800</v>
      </c>
      <c r="B85" s="161" t="s">
        <v>705</v>
      </c>
      <c r="C85" s="163">
        <v>300</v>
      </c>
      <c r="D85" s="114">
        <v>156000</v>
      </c>
      <c r="E85" s="114">
        <v>156000</v>
      </c>
    </row>
    <row r="86" spans="1:5" ht="25.5">
      <c r="A86" s="30" t="s">
        <v>801</v>
      </c>
      <c r="B86" s="161" t="s">
        <v>706</v>
      </c>
      <c r="C86" s="163">
        <v>300</v>
      </c>
      <c r="D86" s="114">
        <v>60000</v>
      </c>
      <c r="E86" s="114">
        <v>60000</v>
      </c>
    </row>
    <row r="87" spans="1:5" ht="42.75" customHeight="1">
      <c r="A87" s="82" t="s">
        <v>191</v>
      </c>
      <c r="B87" s="78" t="s">
        <v>637</v>
      </c>
      <c r="C87" s="163"/>
      <c r="D87" s="113">
        <f t="shared" ref="D87:E87" si="12">D88</f>
        <v>80000</v>
      </c>
      <c r="E87" s="113">
        <f t="shared" si="12"/>
        <v>0</v>
      </c>
    </row>
    <row r="88" spans="1:5" ht="30" customHeight="1">
      <c r="A88" s="30" t="s">
        <v>86</v>
      </c>
      <c r="B88" s="161" t="s">
        <v>638</v>
      </c>
      <c r="C88" s="163"/>
      <c r="D88" s="114">
        <f>D89+D90</f>
        <v>80000</v>
      </c>
      <c r="E88" s="114">
        <f>E89+E90</f>
        <v>0</v>
      </c>
    </row>
    <row r="89" spans="1:5" ht="38.25">
      <c r="A89" s="4" t="s">
        <v>802</v>
      </c>
      <c r="B89" s="214">
        <v>2190100430</v>
      </c>
      <c r="C89" s="214">
        <v>300</v>
      </c>
      <c r="D89" s="244">
        <v>60000</v>
      </c>
      <c r="E89" s="114"/>
    </row>
    <row r="90" spans="1:5" ht="63.75">
      <c r="A90" s="4" t="s">
        <v>803</v>
      </c>
      <c r="B90" s="214">
        <v>2190100440</v>
      </c>
      <c r="C90" s="214">
        <v>300</v>
      </c>
      <c r="D90" s="244">
        <v>20000</v>
      </c>
      <c r="E90" s="114"/>
    </row>
    <row r="91" spans="1:5" ht="25.5">
      <c r="A91" s="240" t="s">
        <v>639</v>
      </c>
      <c r="B91" s="242" t="s">
        <v>640</v>
      </c>
      <c r="C91" s="218"/>
      <c r="D91" s="113">
        <f>D92+D105+D109</f>
        <v>8776943</v>
      </c>
      <c r="E91" s="113">
        <f>E92+E105+E109</f>
        <v>8776943</v>
      </c>
    </row>
    <row r="92" spans="1:5" ht="24" customHeight="1">
      <c r="A92" s="90" t="s">
        <v>641</v>
      </c>
      <c r="B92" s="158" t="s">
        <v>642</v>
      </c>
      <c r="C92" s="163"/>
      <c r="D92" s="114">
        <f>D93+D98+D100+D102</f>
        <v>6993270</v>
      </c>
      <c r="E92" s="114">
        <f>E93+E98+E100+E102</f>
        <v>6993270</v>
      </c>
    </row>
    <row r="93" spans="1:5" ht="21" customHeight="1">
      <c r="A93" s="30" t="s">
        <v>101</v>
      </c>
      <c r="B93" s="158" t="s">
        <v>643</v>
      </c>
      <c r="C93" s="163"/>
      <c r="D93" s="114">
        <f>D94+D95+D96+D97</f>
        <v>4544861</v>
      </c>
      <c r="E93" s="114">
        <f>E94+E95+E96+E97</f>
        <v>4544861</v>
      </c>
    </row>
    <row r="94" spans="1:5" ht="66.75" customHeight="1">
      <c r="A94" s="30" t="s">
        <v>99</v>
      </c>
      <c r="B94" s="158" t="s">
        <v>644</v>
      </c>
      <c r="C94" s="163">
        <v>100</v>
      </c>
      <c r="D94" s="114">
        <v>2387757</v>
      </c>
      <c r="E94" s="114">
        <v>2387757</v>
      </c>
    </row>
    <row r="95" spans="1:5" ht="42.75" customHeight="1">
      <c r="A95" s="30" t="s">
        <v>134</v>
      </c>
      <c r="B95" s="158" t="s">
        <v>644</v>
      </c>
      <c r="C95" s="163">
        <v>200</v>
      </c>
      <c r="D95" s="114">
        <v>2128104</v>
      </c>
      <c r="E95" s="114">
        <v>2128104</v>
      </c>
    </row>
    <row r="96" spans="1:5" ht="39.75" customHeight="1">
      <c r="A96" s="30" t="s">
        <v>100</v>
      </c>
      <c r="B96" s="158" t="s">
        <v>644</v>
      </c>
      <c r="C96" s="163">
        <v>800</v>
      </c>
      <c r="D96" s="114">
        <v>14000</v>
      </c>
      <c r="E96" s="114">
        <v>14000</v>
      </c>
    </row>
    <row r="97" spans="1:5" ht="41.25" customHeight="1">
      <c r="A97" s="91" t="s">
        <v>135</v>
      </c>
      <c r="B97" s="161" t="s">
        <v>645</v>
      </c>
      <c r="C97" s="163">
        <v>200</v>
      </c>
      <c r="D97" s="114">
        <v>15000</v>
      </c>
      <c r="E97" s="114">
        <v>15000</v>
      </c>
    </row>
    <row r="98" spans="1:5" ht="27.75" customHeight="1">
      <c r="A98" s="30" t="s">
        <v>102</v>
      </c>
      <c r="B98" s="158" t="s">
        <v>646</v>
      </c>
      <c r="C98" s="163"/>
      <c r="D98" s="114">
        <f t="shared" ref="D98:E98" si="13">D99</f>
        <v>91249</v>
      </c>
      <c r="E98" s="114">
        <f t="shared" si="13"/>
        <v>91249</v>
      </c>
    </row>
    <row r="99" spans="1:5" ht="38.25">
      <c r="A99" s="30" t="s">
        <v>136</v>
      </c>
      <c r="B99" s="158" t="s">
        <v>647</v>
      </c>
      <c r="C99" s="163">
        <v>200</v>
      </c>
      <c r="D99" s="114">
        <v>91249</v>
      </c>
      <c r="E99" s="251">
        <v>91249</v>
      </c>
    </row>
    <row r="100" spans="1:5" ht="25.5">
      <c r="A100" s="30" t="s">
        <v>103</v>
      </c>
      <c r="B100" s="158" t="s">
        <v>648</v>
      </c>
      <c r="C100" s="163"/>
      <c r="D100" s="114">
        <f>D101</f>
        <v>244943</v>
      </c>
      <c r="E100" s="114">
        <f>E101</f>
        <v>244943</v>
      </c>
    </row>
    <row r="101" spans="1:5" ht="76.5">
      <c r="A101" s="30" t="s">
        <v>291</v>
      </c>
      <c r="B101" s="161" t="s">
        <v>651</v>
      </c>
      <c r="C101" s="163">
        <v>100</v>
      </c>
      <c r="D101" s="114">
        <v>244943</v>
      </c>
      <c r="E101" s="114">
        <v>244943</v>
      </c>
    </row>
    <row r="102" spans="1:5" ht="26.25" customHeight="1">
      <c r="A102" s="30" t="s">
        <v>154</v>
      </c>
      <c r="B102" s="158" t="s">
        <v>652</v>
      </c>
      <c r="C102" s="163"/>
      <c r="D102" s="114">
        <f t="shared" ref="D102:E102" si="14">D103+D104</f>
        <v>2112217</v>
      </c>
      <c r="E102" s="114">
        <f t="shared" si="14"/>
        <v>2112217</v>
      </c>
    </row>
    <row r="103" spans="1:5" ht="78.75" customHeight="1">
      <c r="A103" s="30" t="s">
        <v>287</v>
      </c>
      <c r="B103" s="158" t="s">
        <v>707</v>
      </c>
      <c r="C103" s="163">
        <v>100</v>
      </c>
      <c r="D103" s="114">
        <v>1453100</v>
      </c>
      <c r="E103" s="114">
        <v>1453100</v>
      </c>
    </row>
    <row r="104" spans="1:5" ht="51">
      <c r="A104" s="30" t="s">
        <v>288</v>
      </c>
      <c r="B104" s="158" t="s">
        <v>707</v>
      </c>
      <c r="C104" s="163">
        <v>200</v>
      </c>
      <c r="D104" s="114">
        <v>659117</v>
      </c>
      <c r="E104" s="251">
        <v>659117</v>
      </c>
    </row>
    <row r="105" spans="1:5" ht="29.25" customHeight="1">
      <c r="A105" s="85" t="s">
        <v>104</v>
      </c>
      <c r="B105" s="89" t="s">
        <v>653</v>
      </c>
      <c r="C105" s="163"/>
      <c r="D105" s="113">
        <f t="shared" ref="D105:E105" si="15">D106</f>
        <v>1483673</v>
      </c>
      <c r="E105" s="113">
        <f t="shared" si="15"/>
        <v>1483673</v>
      </c>
    </row>
    <row r="106" spans="1:5" ht="21" customHeight="1">
      <c r="A106" s="30" t="s">
        <v>93</v>
      </c>
      <c r="B106" s="158" t="s">
        <v>654</v>
      </c>
      <c r="C106" s="163"/>
      <c r="D106" s="114">
        <f>D107+D108</f>
        <v>1483673</v>
      </c>
      <c r="E106" s="114">
        <f>E107+E108</f>
        <v>1483673</v>
      </c>
    </row>
    <row r="107" spans="1:5" ht="68.25" customHeight="1">
      <c r="A107" s="30" t="s">
        <v>105</v>
      </c>
      <c r="B107" s="158" t="s">
        <v>655</v>
      </c>
      <c r="C107" s="163">
        <v>100</v>
      </c>
      <c r="D107" s="114">
        <v>1400600</v>
      </c>
      <c r="E107" s="114">
        <v>1400600</v>
      </c>
    </row>
    <row r="108" spans="1:5" ht="54.75" customHeight="1">
      <c r="A108" s="30" t="s">
        <v>137</v>
      </c>
      <c r="B108" s="158" t="s">
        <v>655</v>
      </c>
      <c r="C108" s="163">
        <v>200</v>
      </c>
      <c r="D108" s="114">
        <v>83073</v>
      </c>
      <c r="E108" s="114">
        <v>83073</v>
      </c>
    </row>
    <row r="109" spans="1:5" ht="30" customHeight="1">
      <c r="A109" s="77" t="s">
        <v>656</v>
      </c>
      <c r="B109" s="83">
        <v>2240000000</v>
      </c>
      <c r="C109" s="159"/>
      <c r="D109" s="113">
        <f t="shared" ref="D109:E110" si="16">D110</f>
        <v>300000</v>
      </c>
      <c r="E109" s="113">
        <f t="shared" si="16"/>
        <v>300000</v>
      </c>
    </row>
    <row r="110" spans="1:5" ht="27" customHeight="1">
      <c r="A110" s="73" t="s">
        <v>657</v>
      </c>
      <c r="B110" s="29">
        <v>2240100000</v>
      </c>
      <c r="C110" s="163"/>
      <c r="D110" s="114">
        <f t="shared" si="16"/>
        <v>300000</v>
      </c>
      <c r="E110" s="114">
        <f t="shared" si="16"/>
        <v>300000</v>
      </c>
    </row>
    <row r="111" spans="1:5" ht="27.75" customHeight="1">
      <c r="A111" s="73" t="s">
        <v>658</v>
      </c>
      <c r="B111" s="29">
        <v>2240100230</v>
      </c>
      <c r="C111" s="163">
        <v>200</v>
      </c>
      <c r="D111" s="114">
        <v>300000</v>
      </c>
      <c r="E111" s="114">
        <v>300000</v>
      </c>
    </row>
    <row r="112" spans="1:5" ht="30" customHeight="1">
      <c r="A112" s="82" t="s">
        <v>12</v>
      </c>
      <c r="B112" s="78" t="s">
        <v>472</v>
      </c>
      <c r="C112" s="163"/>
      <c r="D112" s="113">
        <f t="shared" ref="D112:E112" si="17">D113+D116</f>
        <v>530000</v>
      </c>
      <c r="E112" s="113">
        <f t="shared" si="17"/>
        <v>530000</v>
      </c>
    </row>
    <row r="113" spans="1:5" ht="40.5" customHeight="1">
      <c r="A113" s="90" t="s">
        <v>662</v>
      </c>
      <c r="B113" s="158" t="s">
        <v>473</v>
      </c>
      <c r="C113" s="92"/>
      <c r="D113" s="114">
        <f t="shared" ref="D113:E114" si="18">D114</f>
        <v>330000</v>
      </c>
      <c r="E113" s="114">
        <f t="shared" si="18"/>
        <v>330000</v>
      </c>
    </row>
    <row r="114" spans="1:5" ht="39" customHeight="1">
      <c r="A114" s="30" t="s">
        <v>106</v>
      </c>
      <c r="B114" s="158" t="s">
        <v>474</v>
      </c>
      <c r="C114" s="92"/>
      <c r="D114" s="114">
        <f t="shared" si="18"/>
        <v>330000</v>
      </c>
      <c r="E114" s="114">
        <f t="shared" si="18"/>
        <v>330000</v>
      </c>
    </row>
    <row r="115" spans="1:5" ht="41.25" customHeight="1">
      <c r="A115" s="30" t="s">
        <v>663</v>
      </c>
      <c r="B115" s="158" t="s">
        <v>475</v>
      </c>
      <c r="C115" s="163">
        <v>200</v>
      </c>
      <c r="D115" s="114">
        <v>330000</v>
      </c>
      <c r="E115" s="114">
        <v>330000</v>
      </c>
    </row>
    <row r="116" spans="1:5" ht="29.25" customHeight="1">
      <c r="A116" s="30" t="s">
        <v>419</v>
      </c>
      <c r="B116" s="158" t="s">
        <v>476</v>
      </c>
      <c r="C116" s="163"/>
      <c r="D116" s="114">
        <f t="shared" ref="D116:E117" si="19">D117</f>
        <v>200000</v>
      </c>
      <c r="E116" s="114">
        <f t="shared" si="19"/>
        <v>200000</v>
      </c>
    </row>
    <row r="117" spans="1:5" ht="27" customHeight="1">
      <c r="A117" s="30" t="s">
        <v>420</v>
      </c>
      <c r="B117" s="158" t="s">
        <v>477</v>
      </c>
      <c r="C117" s="163"/>
      <c r="D117" s="114">
        <f t="shared" si="19"/>
        <v>200000</v>
      </c>
      <c r="E117" s="114">
        <f t="shared" si="19"/>
        <v>200000</v>
      </c>
    </row>
    <row r="118" spans="1:5" ht="54" customHeight="1">
      <c r="A118" s="30" t="s">
        <v>427</v>
      </c>
      <c r="B118" s="158" t="s">
        <v>708</v>
      </c>
      <c r="C118" s="163">
        <v>100</v>
      </c>
      <c r="D118" s="114">
        <v>200000</v>
      </c>
      <c r="E118" s="114">
        <v>200000</v>
      </c>
    </row>
    <row r="119" spans="1:5" ht="24.75" customHeight="1">
      <c r="A119" s="82" t="s">
        <v>488</v>
      </c>
      <c r="B119" s="89" t="s">
        <v>478</v>
      </c>
      <c r="C119" s="159"/>
      <c r="D119" s="113">
        <f t="shared" ref="D119:E120" si="20">D120</f>
        <v>430000</v>
      </c>
      <c r="E119" s="113">
        <f t="shared" si="20"/>
        <v>430000</v>
      </c>
    </row>
    <row r="120" spans="1:5" ht="25.5">
      <c r="A120" s="90" t="s">
        <v>489</v>
      </c>
      <c r="B120" s="158" t="s">
        <v>479</v>
      </c>
      <c r="C120" s="163"/>
      <c r="D120" s="114">
        <f t="shared" si="20"/>
        <v>430000</v>
      </c>
      <c r="E120" s="114">
        <f t="shared" si="20"/>
        <v>430000</v>
      </c>
    </row>
    <row r="121" spans="1:5" ht="27.75" customHeight="1">
      <c r="A121" s="30" t="s">
        <v>490</v>
      </c>
      <c r="B121" s="158" t="s">
        <v>480</v>
      </c>
      <c r="C121" s="163"/>
      <c r="D121" s="114">
        <f t="shared" ref="D121:E121" si="21">D122+D123+D124</f>
        <v>430000</v>
      </c>
      <c r="E121" s="114">
        <f t="shared" si="21"/>
        <v>430000</v>
      </c>
    </row>
    <row r="122" spans="1:5" ht="38.25">
      <c r="A122" s="71" t="s">
        <v>491</v>
      </c>
      <c r="B122" s="158" t="s">
        <v>709</v>
      </c>
      <c r="C122" s="163">
        <v>800</v>
      </c>
      <c r="D122" s="114">
        <v>200000</v>
      </c>
      <c r="E122" s="114">
        <v>200000</v>
      </c>
    </row>
    <row r="123" spans="1:5" ht="51">
      <c r="A123" s="30" t="s">
        <v>492</v>
      </c>
      <c r="B123" s="158" t="s">
        <v>710</v>
      </c>
      <c r="C123" s="163">
        <v>800</v>
      </c>
      <c r="D123" s="114">
        <v>200000</v>
      </c>
      <c r="E123" s="114">
        <v>200000</v>
      </c>
    </row>
    <row r="124" spans="1:5" ht="40.5" customHeight="1">
      <c r="A124" s="73" t="s">
        <v>812</v>
      </c>
      <c r="B124" s="215" t="s">
        <v>813</v>
      </c>
      <c r="C124" s="163">
        <v>200</v>
      </c>
      <c r="D124" s="114">
        <v>30000</v>
      </c>
      <c r="E124" s="114">
        <v>30000</v>
      </c>
    </row>
    <row r="125" spans="1:5" ht="30.75" customHeight="1">
      <c r="A125" s="82" t="s">
        <v>582</v>
      </c>
      <c r="B125" s="89" t="s">
        <v>494</v>
      </c>
      <c r="C125" s="159"/>
      <c r="D125" s="113">
        <f t="shared" ref="D125:E125" si="22">D126+D129</f>
        <v>340000</v>
      </c>
      <c r="E125" s="113">
        <f t="shared" si="22"/>
        <v>340000</v>
      </c>
    </row>
    <row r="126" spans="1:5" ht="29.25" customHeight="1">
      <c r="A126" s="90" t="s">
        <v>702</v>
      </c>
      <c r="B126" s="158" t="s">
        <v>583</v>
      </c>
      <c r="C126" s="163"/>
      <c r="D126" s="114">
        <f t="shared" ref="D126:E127" si="23">D127</f>
        <v>190000</v>
      </c>
      <c r="E126" s="114">
        <f t="shared" si="23"/>
        <v>190000</v>
      </c>
    </row>
    <row r="127" spans="1:5" ht="18.75" customHeight="1">
      <c r="A127" s="30" t="s">
        <v>98</v>
      </c>
      <c r="B127" s="158" t="s">
        <v>584</v>
      </c>
      <c r="C127" s="163"/>
      <c r="D127" s="114">
        <f t="shared" si="23"/>
        <v>190000</v>
      </c>
      <c r="E127" s="114">
        <f t="shared" si="23"/>
        <v>190000</v>
      </c>
    </row>
    <row r="128" spans="1:5" ht="51">
      <c r="A128" s="30" t="s">
        <v>585</v>
      </c>
      <c r="B128" s="158" t="s">
        <v>712</v>
      </c>
      <c r="C128" s="163">
        <v>200</v>
      </c>
      <c r="D128" s="114">
        <v>190000</v>
      </c>
      <c r="E128" s="114">
        <v>190000</v>
      </c>
    </row>
    <row r="129" spans="1:5" ht="28.5" customHeight="1">
      <c r="A129" s="30" t="s">
        <v>586</v>
      </c>
      <c r="B129" s="158" t="s">
        <v>664</v>
      </c>
      <c r="C129" s="163"/>
      <c r="D129" s="114">
        <f t="shared" ref="D129:E129" si="24">D130</f>
        <v>150000</v>
      </c>
      <c r="E129" s="114">
        <f t="shared" si="24"/>
        <v>150000</v>
      </c>
    </row>
    <row r="130" spans="1:5" ht="27" customHeight="1">
      <c r="A130" s="30" t="s">
        <v>695</v>
      </c>
      <c r="B130" s="158" t="s">
        <v>665</v>
      </c>
      <c r="C130" s="163"/>
      <c r="D130" s="114">
        <f t="shared" ref="D130:E130" si="25">D131+D132+D133</f>
        <v>150000</v>
      </c>
      <c r="E130" s="114">
        <f t="shared" si="25"/>
        <v>150000</v>
      </c>
    </row>
    <row r="131" spans="1:5" ht="38.25">
      <c r="A131" s="30" t="s">
        <v>292</v>
      </c>
      <c r="B131" s="158" t="s">
        <v>666</v>
      </c>
      <c r="C131" s="163">
        <v>200</v>
      </c>
      <c r="D131" s="114">
        <v>20000</v>
      </c>
      <c r="E131" s="114">
        <v>20000</v>
      </c>
    </row>
    <row r="132" spans="1:5" ht="38.25">
      <c r="A132" s="73" t="s">
        <v>703</v>
      </c>
      <c r="B132" s="161" t="s">
        <v>667</v>
      </c>
      <c r="C132" s="163">
        <v>200</v>
      </c>
      <c r="D132" s="114">
        <v>130000</v>
      </c>
      <c r="E132" s="114">
        <v>120000</v>
      </c>
    </row>
    <row r="133" spans="1:5" ht="40.5" customHeight="1">
      <c r="A133" s="73" t="s">
        <v>668</v>
      </c>
      <c r="B133" s="161" t="s">
        <v>669</v>
      </c>
      <c r="C133" s="163">
        <v>200</v>
      </c>
      <c r="D133" s="114">
        <v>0</v>
      </c>
      <c r="E133" s="114">
        <v>10000</v>
      </c>
    </row>
    <row r="134" spans="1:5" ht="29.25" customHeight="1">
      <c r="A134" s="82" t="s">
        <v>670</v>
      </c>
      <c r="B134" s="89" t="s">
        <v>483</v>
      </c>
      <c r="C134" s="159"/>
      <c r="D134" s="113">
        <f>D135+D138</f>
        <v>1496333.6</v>
      </c>
      <c r="E134" s="113">
        <f>E135+E138</f>
        <v>788166.8</v>
      </c>
    </row>
    <row r="135" spans="1:5" ht="29.25" customHeight="1">
      <c r="A135" s="30" t="s">
        <v>671</v>
      </c>
      <c r="B135" s="158" t="s">
        <v>484</v>
      </c>
      <c r="C135" s="163"/>
      <c r="D135" s="114">
        <f t="shared" ref="D135:E135" si="26">D136</f>
        <v>80000</v>
      </c>
      <c r="E135" s="114">
        <f t="shared" si="26"/>
        <v>80000</v>
      </c>
    </row>
    <row r="136" spans="1:5" ht="29.25" customHeight="1">
      <c r="A136" s="30" t="s">
        <v>742</v>
      </c>
      <c r="B136" s="158" t="s">
        <v>485</v>
      </c>
      <c r="C136" s="163"/>
      <c r="D136" s="114">
        <f>D137</f>
        <v>80000</v>
      </c>
      <c r="E136" s="114">
        <f>E137</f>
        <v>80000</v>
      </c>
    </row>
    <row r="137" spans="1:5" ht="51.75" customHeight="1">
      <c r="A137" s="195" t="s">
        <v>502</v>
      </c>
      <c r="B137" s="161" t="s">
        <v>713</v>
      </c>
      <c r="C137" s="163">
        <v>200</v>
      </c>
      <c r="D137" s="114">
        <v>80000</v>
      </c>
      <c r="E137" s="114">
        <v>80000</v>
      </c>
    </row>
    <row r="138" spans="1:5" ht="27.75" customHeight="1">
      <c r="A138" s="90" t="s">
        <v>481</v>
      </c>
      <c r="B138" s="161" t="s">
        <v>486</v>
      </c>
      <c r="C138" s="163"/>
      <c r="D138" s="114">
        <f t="shared" ref="D138:E139" si="27">D139</f>
        <v>1416333.6</v>
      </c>
      <c r="E138" s="114">
        <f t="shared" si="27"/>
        <v>708166.8</v>
      </c>
    </row>
    <row r="139" spans="1:5" ht="40.5" customHeight="1">
      <c r="A139" s="30" t="s">
        <v>482</v>
      </c>
      <c r="B139" s="161" t="s">
        <v>487</v>
      </c>
      <c r="C139" s="163"/>
      <c r="D139" s="114">
        <f t="shared" si="27"/>
        <v>1416333.6</v>
      </c>
      <c r="E139" s="114">
        <f t="shared" si="27"/>
        <v>708166.8</v>
      </c>
    </row>
    <row r="140" spans="1:5" ht="37.5" customHeight="1">
      <c r="A140" s="73" t="s">
        <v>432</v>
      </c>
      <c r="B140" s="98" t="s">
        <v>672</v>
      </c>
      <c r="C140" s="74">
        <v>400</v>
      </c>
      <c r="D140" s="114">
        <v>1416333.6</v>
      </c>
      <c r="E140" s="114">
        <v>708166.8</v>
      </c>
    </row>
    <row r="141" spans="1:5" ht="28.5" customHeight="1">
      <c r="A141" s="94" t="s">
        <v>495</v>
      </c>
      <c r="B141" s="78" t="s">
        <v>496</v>
      </c>
      <c r="C141" s="159"/>
      <c r="D141" s="113">
        <f t="shared" ref="D141:E141" si="28">D142+D145+D149+D152</f>
        <v>7590550</v>
      </c>
      <c r="E141" s="113">
        <f t="shared" si="28"/>
        <v>7740380</v>
      </c>
    </row>
    <row r="142" spans="1:5" ht="39.75" customHeight="1">
      <c r="A142" s="73" t="s">
        <v>159</v>
      </c>
      <c r="B142" s="161" t="s">
        <v>497</v>
      </c>
      <c r="C142" s="163"/>
      <c r="D142" s="114">
        <f t="shared" ref="D142:E143" si="29">D143</f>
        <v>2303000</v>
      </c>
      <c r="E142" s="114">
        <f t="shared" si="29"/>
        <v>2303000</v>
      </c>
    </row>
    <row r="143" spans="1:5" ht="29.25" customHeight="1">
      <c r="A143" s="30" t="s">
        <v>160</v>
      </c>
      <c r="B143" s="161" t="s">
        <v>498</v>
      </c>
      <c r="C143" s="163"/>
      <c r="D143" s="114">
        <f t="shared" si="29"/>
        <v>2303000</v>
      </c>
      <c r="E143" s="114">
        <f t="shared" si="29"/>
        <v>2303000</v>
      </c>
    </row>
    <row r="144" spans="1:5" ht="51" customHeight="1">
      <c r="A144" s="28" t="s">
        <v>499</v>
      </c>
      <c r="B144" s="161" t="s">
        <v>673</v>
      </c>
      <c r="C144" s="163">
        <v>200</v>
      </c>
      <c r="D144" s="114">
        <v>2303000</v>
      </c>
      <c r="E144" s="114">
        <v>2303000</v>
      </c>
    </row>
    <row r="145" spans="1:5" ht="42" customHeight="1">
      <c r="A145" s="28" t="s">
        <v>161</v>
      </c>
      <c r="B145" s="161" t="s">
        <v>500</v>
      </c>
      <c r="C145" s="163"/>
      <c r="D145" s="114">
        <f t="shared" ref="D145:E145" si="30">D146</f>
        <v>5002550</v>
      </c>
      <c r="E145" s="114">
        <f t="shared" si="30"/>
        <v>5152380</v>
      </c>
    </row>
    <row r="146" spans="1:5" ht="38.25">
      <c r="A146" s="30" t="s">
        <v>162</v>
      </c>
      <c r="B146" s="161" t="s">
        <v>501</v>
      </c>
      <c r="C146" s="163"/>
      <c r="D146" s="114">
        <f t="shared" ref="D146:E146" si="31">D147+D148</f>
        <v>5002550</v>
      </c>
      <c r="E146" s="114">
        <f t="shared" si="31"/>
        <v>5152380</v>
      </c>
    </row>
    <row r="147" spans="1:5" ht="63.75">
      <c r="A147" s="28" t="s">
        <v>503</v>
      </c>
      <c r="B147" s="161" t="s">
        <v>674</v>
      </c>
      <c r="C147" s="163">
        <v>200</v>
      </c>
      <c r="D147" s="114">
        <v>5002550</v>
      </c>
      <c r="E147" s="114">
        <v>5152380</v>
      </c>
    </row>
    <row r="148" spans="1:5" ht="66.75" customHeight="1">
      <c r="A148" s="196" t="s">
        <v>748</v>
      </c>
      <c r="B148" s="161" t="s">
        <v>675</v>
      </c>
      <c r="C148" s="163">
        <v>200</v>
      </c>
      <c r="D148" s="114"/>
      <c r="E148" s="251"/>
    </row>
    <row r="149" spans="1:5" ht="29.25" customHeight="1">
      <c r="A149" s="73" t="s">
        <v>504</v>
      </c>
      <c r="B149" s="161" t="s">
        <v>505</v>
      </c>
      <c r="C149" s="163"/>
      <c r="D149" s="114">
        <f t="shared" ref="D149:E150" si="32">D150</f>
        <v>35000</v>
      </c>
      <c r="E149" s="114">
        <f t="shared" si="32"/>
        <v>35000</v>
      </c>
    </row>
    <row r="150" spans="1:5" ht="24.75" customHeight="1">
      <c r="A150" s="73" t="s">
        <v>506</v>
      </c>
      <c r="B150" s="161" t="s">
        <v>507</v>
      </c>
      <c r="C150" s="163"/>
      <c r="D150" s="114">
        <f t="shared" si="32"/>
        <v>35000</v>
      </c>
      <c r="E150" s="114">
        <f t="shared" si="32"/>
        <v>35000</v>
      </c>
    </row>
    <row r="151" spans="1:5" ht="51">
      <c r="A151" s="73" t="s">
        <v>508</v>
      </c>
      <c r="B151" s="161" t="s">
        <v>714</v>
      </c>
      <c r="C151" s="163">
        <v>200</v>
      </c>
      <c r="D151" s="114">
        <v>35000</v>
      </c>
      <c r="E151" s="114">
        <v>35000</v>
      </c>
    </row>
    <row r="152" spans="1:5" ht="27" customHeight="1">
      <c r="A152" s="73" t="s">
        <v>696</v>
      </c>
      <c r="B152" s="161" t="s">
        <v>697</v>
      </c>
      <c r="C152" s="163"/>
      <c r="D152" s="114">
        <f t="shared" ref="D152:E153" si="33">D153</f>
        <v>250000</v>
      </c>
      <c r="E152" s="114">
        <f t="shared" si="33"/>
        <v>250000</v>
      </c>
    </row>
    <row r="153" spans="1:5" ht="30" customHeight="1">
      <c r="A153" s="73" t="s">
        <v>698</v>
      </c>
      <c r="B153" s="161" t="s">
        <v>700</v>
      </c>
      <c r="C153" s="163"/>
      <c r="D153" s="114">
        <f t="shared" si="33"/>
        <v>250000</v>
      </c>
      <c r="E153" s="114">
        <f t="shared" si="33"/>
        <v>250000</v>
      </c>
    </row>
    <row r="154" spans="1:5" ht="87.75" customHeight="1">
      <c r="A154" s="73" t="s">
        <v>699</v>
      </c>
      <c r="B154" s="161" t="s">
        <v>715</v>
      </c>
      <c r="C154" s="163">
        <v>200</v>
      </c>
      <c r="D154" s="114">
        <v>250000</v>
      </c>
      <c r="E154" s="114">
        <v>250000</v>
      </c>
    </row>
    <row r="155" spans="1:5" ht="38.25">
      <c r="A155" s="30" t="s">
        <v>509</v>
      </c>
      <c r="B155" s="78" t="s">
        <v>510</v>
      </c>
      <c r="C155" s="163"/>
      <c r="D155" s="113">
        <f>D156+D159+D162+D168+D172+D176+D180+D183</f>
        <v>8509310</v>
      </c>
      <c r="E155" s="113">
        <f>E156+E159+E162+E168+E172+E176+E180+E183</f>
        <v>8509310</v>
      </c>
    </row>
    <row r="156" spans="1:5" ht="29.25" customHeight="1">
      <c r="A156" s="30" t="s">
        <v>511</v>
      </c>
      <c r="B156" s="161" t="s">
        <v>512</v>
      </c>
      <c r="C156" s="74"/>
      <c r="D156" s="114">
        <f t="shared" ref="D156:E157" si="34">D157</f>
        <v>0</v>
      </c>
      <c r="E156" s="114">
        <f t="shared" si="34"/>
        <v>0</v>
      </c>
    </row>
    <row r="157" spans="1:5" ht="15">
      <c r="A157" s="30" t="s">
        <v>150</v>
      </c>
      <c r="B157" s="161" t="s">
        <v>513</v>
      </c>
      <c r="C157" s="74"/>
      <c r="D157" s="114">
        <f t="shared" si="34"/>
        <v>0</v>
      </c>
      <c r="E157" s="114">
        <f t="shared" si="34"/>
        <v>0</v>
      </c>
    </row>
    <row r="158" spans="1:5" ht="39" customHeight="1">
      <c r="A158" s="30" t="s">
        <v>362</v>
      </c>
      <c r="B158" s="161" t="s">
        <v>514</v>
      </c>
      <c r="C158" s="163">
        <v>300</v>
      </c>
      <c r="D158" s="114"/>
      <c r="E158" s="251"/>
    </row>
    <row r="159" spans="1:5" ht="25.5">
      <c r="A159" s="80" t="s">
        <v>163</v>
      </c>
      <c r="B159" s="161" t="s">
        <v>527</v>
      </c>
      <c r="C159" s="74"/>
      <c r="D159" s="114">
        <f t="shared" ref="D159:E160" si="35">D160</f>
        <v>337710</v>
      </c>
      <c r="E159" s="114">
        <f t="shared" si="35"/>
        <v>337710</v>
      </c>
    </row>
    <row r="160" spans="1:5" ht="25.5">
      <c r="A160" s="30" t="s">
        <v>530</v>
      </c>
      <c r="B160" s="161" t="s">
        <v>528</v>
      </c>
      <c r="C160" s="74"/>
      <c r="D160" s="114">
        <f t="shared" si="35"/>
        <v>337710</v>
      </c>
      <c r="E160" s="114">
        <f t="shared" si="35"/>
        <v>337710</v>
      </c>
    </row>
    <row r="161" spans="1:5" ht="37.5" customHeight="1">
      <c r="A161" s="73" t="s">
        <v>531</v>
      </c>
      <c r="B161" s="161" t="s">
        <v>529</v>
      </c>
      <c r="C161" s="74">
        <v>400</v>
      </c>
      <c r="D161" s="114">
        <v>337710</v>
      </c>
      <c r="E161" s="114">
        <v>337710</v>
      </c>
    </row>
    <row r="162" spans="1:5" ht="38.25">
      <c r="A162" s="73" t="s">
        <v>535</v>
      </c>
      <c r="B162" s="161" t="s">
        <v>517</v>
      </c>
      <c r="C162" s="74"/>
      <c r="D162" s="114">
        <f t="shared" ref="D162:E162" si="36">D163+D166</f>
        <v>1123100</v>
      </c>
      <c r="E162" s="114">
        <f t="shared" si="36"/>
        <v>1123100</v>
      </c>
    </row>
    <row r="163" spans="1:5" ht="17.25" customHeight="1">
      <c r="A163" s="73" t="s">
        <v>168</v>
      </c>
      <c r="B163" s="161" t="s">
        <v>518</v>
      </c>
      <c r="C163" s="74"/>
      <c r="D163" s="114">
        <f t="shared" ref="D163:E163" si="37">D164+D165</f>
        <v>1023100</v>
      </c>
      <c r="E163" s="114">
        <f t="shared" si="37"/>
        <v>1023100</v>
      </c>
    </row>
    <row r="164" spans="1:5" ht="39.75" customHeight="1">
      <c r="A164" s="73" t="s">
        <v>537</v>
      </c>
      <c r="B164" s="161" t="s">
        <v>716</v>
      </c>
      <c r="C164" s="74">
        <v>200</v>
      </c>
      <c r="D164" s="114">
        <v>879900</v>
      </c>
      <c r="E164" s="114">
        <v>879900</v>
      </c>
    </row>
    <row r="165" spans="1:5" ht="38.25">
      <c r="A165" s="73" t="s">
        <v>170</v>
      </c>
      <c r="B165" s="161" t="s">
        <v>717</v>
      </c>
      <c r="C165" s="74">
        <v>200</v>
      </c>
      <c r="D165" s="114">
        <v>143200</v>
      </c>
      <c r="E165" s="114">
        <v>143200</v>
      </c>
    </row>
    <row r="166" spans="1:5" ht="38.25" customHeight="1">
      <c r="A166" s="73" t="s">
        <v>421</v>
      </c>
      <c r="B166" s="161" t="s">
        <v>536</v>
      </c>
      <c r="C166" s="74"/>
      <c r="D166" s="114">
        <f t="shared" ref="D166:E166" si="38">D167</f>
        <v>100000</v>
      </c>
      <c r="E166" s="114">
        <f t="shared" si="38"/>
        <v>100000</v>
      </c>
    </row>
    <row r="167" spans="1:5" ht="52.5" customHeight="1">
      <c r="A167" s="193" t="s">
        <v>422</v>
      </c>
      <c r="B167" s="161" t="s">
        <v>718</v>
      </c>
      <c r="C167" s="74">
        <v>800</v>
      </c>
      <c r="D167" s="114">
        <v>100000</v>
      </c>
      <c r="E167" s="114">
        <v>100000</v>
      </c>
    </row>
    <row r="168" spans="1:5" ht="25.5">
      <c r="A168" s="73" t="s">
        <v>164</v>
      </c>
      <c r="B168" s="161" t="s">
        <v>519</v>
      </c>
      <c r="C168" s="74"/>
      <c r="D168" s="114">
        <f t="shared" ref="D168:E168" si="39">D169</f>
        <v>887900</v>
      </c>
      <c r="E168" s="114">
        <f t="shared" si="39"/>
        <v>887900</v>
      </c>
    </row>
    <row r="169" spans="1:5" ht="25.5">
      <c r="A169" s="30" t="s">
        <v>181</v>
      </c>
      <c r="B169" s="161" t="s">
        <v>520</v>
      </c>
      <c r="C169" s="74"/>
      <c r="D169" s="114">
        <f t="shared" ref="D169:E169" si="40">D170+D171</f>
        <v>887900</v>
      </c>
      <c r="E169" s="114">
        <f t="shared" si="40"/>
        <v>887900</v>
      </c>
    </row>
    <row r="170" spans="1:5" ht="38.25">
      <c r="A170" s="73" t="s">
        <v>283</v>
      </c>
      <c r="B170" s="161" t="s">
        <v>719</v>
      </c>
      <c r="C170" s="163">
        <v>200</v>
      </c>
      <c r="D170" s="114">
        <v>529100</v>
      </c>
      <c r="E170" s="114">
        <v>529100</v>
      </c>
    </row>
    <row r="171" spans="1:5" ht="26.25" customHeight="1">
      <c r="A171" s="73" t="s">
        <v>284</v>
      </c>
      <c r="B171" s="161" t="s">
        <v>720</v>
      </c>
      <c r="C171" s="74">
        <v>200</v>
      </c>
      <c r="D171" s="114">
        <v>358800</v>
      </c>
      <c r="E171" s="114">
        <v>358800</v>
      </c>
    </row>
    <row r="172" spans="1:5" ht="25.5">
      <c r="A172" s="73" t="s">
        <v>165</v>
      </c>
      <c r="B172" s="161" t="s">
        <v>521</v>
      </c>
      <c r="C172" s="74"/>
      <c r="D172" s="114">
        <f t="shared" ref="D172:E172" si="41">D173</f>
        <v>5500000</v>
      </c>
      <c r="E172" s="114">
        <f t="shared" si="41"/>
        <v>5500000</v>
      </c>
    </row>
    <row r="173" spans="1:5" ht="27" customHeight="1">
      <c r="A173" s="30" t="s">
        <v>182</v>
      </c>
      <c r="B173" s="161" t="s">
        <v>522</v>
      </c>
      <c r="C173" s="74"/>
      <c r="D173" s="114">
        <f t="shared" ref="D173:E173" si="42">D174+D175</f>
        <v>5500000</v>
      </c>
      <c r="E173" s="114">
        <f t="shared" si="42"/>
        <v>5500000</v>
      </c>
    </row>
    <row r="174" spans="1:5" ht="63.75">
      <c r="A174" s="73" t="s">
        <v>846</v>
      </c>
      <c r="B174" s="269" t="s">
        <v>847</v>
      </c>
      <c r="C174" s="74">
        <v>800</v>
      </c>
      <c r="D174" s="114">
        <v>5000000</v>
      </c>
      <c r="E174" s="114">
        <v>5000000</v>
      </c>
    </row>
    <row r="175" spans="1:5" ht="38.25">
      <c r="A175" s="73" t="s">
        <v>169</v>
      </c>
      <c r="B175" s="161" t="s">
        <v>721</v>
      </c>
      <c r="C175" s="163">
        <v>200</v>
      </c>
      <c r="D175" s="114">
        <v>500000</v>
      </c>
      <c r="E175" s="114">
        <v>500000</v>
      </c>
    </row>
    <row r="176" spans="1:5" ht="26.25" customHeight="1">
      <c r="A176" s="73" t="s">
        <v>167</v>
      </c>
      <c r="B176" s="161" t="s">
        <v>523</v>
      </c>
      <c r="C176" s="74"/>
      <c r="D176" s="114">
        <f t="shared" ref="D176:E176" si="43">D177</f>
        <v>200000</v>
      </c>
      <c r="E176" s="114">
        <f t="shared" si="43"/>
        <v>200000</v>
      </c>
    </row>
    <row r="177" spans="1:5" ht="23.25" customHeight="1">
      <c r="A177" s="30" t="s">
        <v>538</v>
      </c>
      <c r="B177" s="161" t="s">
        <v>524</v>
      </c>
      <c r="C177" s="74"/>
      <c r="D177" s="114">
        <f t="shared" ref="D177:E177" si="44">D178+D179</f>
        <v>200000</v>
      </c>
      <c r="E177" s="114">
        <f t="shared" si="44"/>
        <v>200000</v>
      </c>
    </row>
    <row r="178" spans="1:5" ht="38.25">
      <c r="A178" s="30" t="s">
        <v>285</v>
      </c>
      <c r="B178" s="161" t="s">
        <v>722</v>
      </c>
      <c r="C178" s="74">
        <v>200</v>
      </c>
      <c r="D178" s="114">
        <v>150000</v>
      </c>
      <c r="E178" s="114">
        <v>150000</v>
      </c>
    </row>
    <row r="179" spans="1:5" ht="38.25">
      <c r="A179" s="73" t="s">
        <v>286</v>
      </c>
      <c r="B179" s="161" t="s">
        <v>723</v>
      </c>
      <c r="C179" s="74">
        <v>200</v>
      </c>
      <c r="D179" s="114">
        <v>50000</v>
      </c>
      <c r="E179" s="114">
        <v>50000</v>
      </c>
    </row>
    <row r="180" spans="1:5" ht="27" customHeight="1">
      <c r="A180" s="73" t="s">
        <v>539</v>
      </c>
      <c r="B180" s="161" t="s">
        <v>525</v>
      </c>
      <c r="C180" s="74"/>
      <c r="D180" s="114">
        <f t="shared" ref="D180:E181" si="45">D181</f>
        <v>100000</v>
      </c>
      <c r="E180" s="114">
        <f t="shared" si="45"/>
        <v>100000</v>
      </c>
    </row>
    <row r="181" spans="1:5" ht="19.5" customHeight="1">
      <c r="A181" s="80" t="s">
        <v>190</v>
      </c>
      <c r="B181" s="161" t="s">
        <v>526</v>
      </c>
      <c r="C181" s="74"/>
      <c r="D181" s="114">
        <f t="shared" si="45"/>
        <v>100000</v>
      </c>
      <c r="E181" s="114">
        <f t="shared" si="45"/>
        <v>100000</v>
      </c>
    </row>
    <row r="182" spans="1:5" ht="41.25" customHeight="1">
      <c r="A182" s="73" t="s">
        <v>540</v>
      </c>
      <c r="B182" s="161" t="s">
        <v>724</v>
      </c>
      <c r="C182" s="74">
        <v>200</v>
      </c>
      <c r="D182" s="114">
        <v>100000</v>
      </c>
      <c r="E182" s="114">
        <v>100000</v>
      </c>
    </row>
    <row r="183" spans="1:5" ht="67.5" customHeight="1">
      <c r="A183" s="73" t="s">
        <v>541</v>
      </c>
      <c r="B183" s="161" t="s">
        <v>542</v>
      </c>
      <c r="C183" s="74"/>
      <c r="D183" s="114">
        <f t="shared" ref="D183:E184" si="46">D184</f>
        <v>360600</v>
      </c>
      <c r="E183" s="114">
        <f t="shared" si="46"/>
        <v>360600</v>
      </c>
    </row>
    <row r="184" spans="1:5" ht="25.5">
      <c r="A184" s="73" t="s">
        <v>166</v>
      </c>
      <c r="B184" s="161" t="s">
        <v>543</v>
      </c>
      <c r="C184" s="74"/>
      <c r="D184" s="114">
        <f t="shared" si="46"/>
        <v>360600</v>
      </c>
      <c r="E184" s="114">
        <f t="shared" si="46"/>
        <v>360600</v>
      </c>
    </row>
    <row r="185" spans="1:5" ht="27.75" customHeight="1">
      <c r="A185" s="73" t="s">
        <v>192</v>
      </c>
      <c r="B185" s="161" t="s">
        <v>544</v>
      </c>
      <c r="C185" s="74">
        <v>200</v>
      </c>
      <c r="D185" s="114">
        <v>360600</v>
      </c>
      <c r="E185" s="114">
        <v>360600</v>
      </c>
    </row>
    <row r="186" spans="1:5" ht="38.25">
      <c r="A186" s="30" t="s">
        <v>866</v>
      </c>
      <c r="B186" s="78" t="s">
        <v>545</v>
      </c>
      <c r="C186" s="163"/>
      <c r="D186" s="113">
        <f t="shared" ref="D186:E186" si="47">D187+D192</f>
        <v>2200000</v>
      </c>
      <c r="E186" s="113">
        <f t="shared" si="47"/>
        <v>1378000</v>
      </c>
    </row>
    <row r="187" spans="1:5" ht="27" customHeight="1">
      <c r="A187" s="30" t="s">
        <v>867</v>
      </c>
      <c r="B187" s="158" t="s">
        <v>546</v>
      </c>
      <c r="C187" s="163"/>
      <c r="D187" s="114">
        <f t="shared" ref="D187:E187" si="48">D188</f>
        <v>700000</v>
      </c>
      <c r="E187" s="114">
        <f t="shared" si="48"/>
        <v>700000</v>
      </c>
    </row>
    <row r="188" spans="1:5" ht="25.5">
      <c r="A188" s="30" t="s">
        <v>868</v>
      </c>
      <c r="B188" s="158" t="s">
        <v>547</v>
      </c>
      <c r="C188" s="163"/>
      <c r="D188" s="114">
        <f t="shared" ref="D188:E188" si="49">D189+D191</f>
        <v>700000</v>
      </c>
      <c r="E188" s="114">
        <f t="shared" si="49"/>
        <v>700000</v>
      </c>
    </row>
    <row r="189" spans="1:5" ht="26.25" customHeight="1">
      <c r="A189" s="91" t="s">
        <v>869</v>
      </c>
      <c r="B189" s="239" t="s">
        <v>725</v>
      </c>
      <c r="C189" s="223">
        <v>200</v>
      </c>
      <c r="D189" s="220">
        <v>550000</v>
      </c>
      <c r="E189" s="114">
        <v>550000</v>
      </c>
    </row>
    <row r="190" spans="1:5" ht="20.25" customHeight="1">
      <c r="A190" s="4" t="s">
        <v>806</v>
      </c>
      <c r="B190" s="214">
        <v>2910200000</v>
      </c>
      <c r="C190" s="219"/>
      <c r="D190" s="114">
        <f>D191</f>
        <v>150000</v>
      </c>
      <c r="E190" s="114">
        <f>E191</f>
        <v>150000</v>
      </c>
    </row>
    <row r="191" spans="1:5" ht="27" customHeight="1">
      <c r="A191" s="240" t="s">
        <v>677</v>
      </c>
      <c r="B191" s="241" t="s">
        <v>805</v>
      </c>
      <c r="C191" s="218">
        <v>200</v>
      </c>
      <c r="D191" s="221">
        <v>150000</v>
      </c>
      <c r="E191" s="114">
        <v>150000</v>
      </c>
    </row>
    <row r="192" spans="1:5" ht="27.75" customHeight="1">
      <c r="A192" s="30" t="s">
        <v>678</v>
      </c>
      <c r="B192" s="158" t="s">
        <v>682</v>
      </c>
      <c r="C192" s="163"/>
      <c r="D192" s="114">
        <f t="shared" ref="D192:E192" si="50">D193</f>
        <v>1500000</v>
      </c>
      <c r="E192" s="114">
        <f t="shared" si="50"/>
        <v>678000</v>
      </c>
    </row>
    <row r="193" spans="1:5" ht="25.5">
      <c r="A193" s="30" t="s">
        <v>679</v>
      </c>
      <c r="B193" s="215" t="s">
        <v>807</v>
      </c>
      <c r="C193" s="163"/>
      <c r="D193" s="114">
        <f t="shared" ref="D193:E193" si="51">D194+D195</f>
        <v>1500000</v>
      </c>
      <c r="E193" s="114">
        <f t="shared" si="51"/>
        <v>678000</v>
      </c>
    </row>
    <row r="194" spans="1:5" ht="39.75" customHeight="1">
      <c r="A194" s="30" t="s">
        <v>680</v>
      </c>
      <c r="B194" s="215" t="s">
        <v>808</v>
      </c>
      <c r="C194" s="163">
        <v>200</v>
      </c>
      <c r="D194" s="114">
        <v>1100000</v>
      </c>
      <c r="E194" s="114">
        <v>278000</v>
      </c>
    </row>
    <row r="195" spans="1:5" ht="53.25" customHeight="1">
      <c r="A195" s="30" t="s">
        <v>681</v>
      </c>
      <c r="B195" s="158" t="s">
        <v>728</v>
      </c>
      <c r="C195" s="163">
        <v>200</v>
      </c>
      <c r="D195" s="114">
        <v>400000</v>
      </c>
      <c r="E195" s="114">
        <v>400000</v>
      </c>
    </row>
    <row r="196" spans="1:5" ht="25.5">
      <c r="A196" s="82" t="s">
        <v>744</v>
      </c>
      <c r="B196" s="78" t="s">
        <v>548</v>
      </c>
      <c r="C196" s="163"/>
      <c r="D196" s="113">
        <f t="shared" ref="D196:E196" si="52">D197+D202</f>
        <v>2575000</v>
      </c>
      <c r="E196" s="113">
        <f t="shared" si="52"/>
        <v>1375000</v>
      </c>
    </row>
    <row r="197" spans="1:5" ht="25.5">
      <c r="A197" s="30" t="s">
        <v>552</v>
      </c>
      <c r="B197" s="158" t="s">
        <v>549</v>
      </c>
      <c r="C197" s="163"/>
      <c r="D197" s="114">
        <f t="shared" ref="D197:E197" si="53">D198</f>
        <v>1700000</v>
      </c>
      <c r="E197" s="114">
        <f t="shared" si="53"/>
        <v>500000</v>
      </c>
    </row>
    <row r="198" spans="1:5" ht="24.75" customHeight="1">
      <c r="A198" s="30" t="s">
        <v>553</v>
      </c>
      <c r="B198" s="158" t="s">
        <v>550</v>
      </c>
      <c r="C198" s="163"/>
      <c r="D198" s="114">
        <f t="shared" ref="D198:E198" si="54">D199+D200+D201</f>
        <v>1700000</v>
      </c>
      <c r="E198" s="114">
        <f t="shared" si="54"/>
        <v>500000</v>
      </c>
    </row>
    <row r="199" spans="1:5" ht="51">
      <c r="A199" s="30" t="s">
        <v>554</v>
      </c>
      <c r="B199" s="158" t="s">
        <v>729</v>
      </c>
      <c r="C199" s="163">
        <v>200</v>
      </c>
      <c r="D199" s="114">
        <v>400000</v>
      </c>
      <c r="E199" s="114">
        <v>400000</v>
      </c>
    </row>
    <row r="200" spans="1:5" ht="38.25">
      <c r="A200" s="93" t="s">
        <v>555</v>
      </c>
      <c r="B200" s="161" t="s">
        <v>730</v>
      </c>
      <c r="C200" s="163">
        <v>200</v>
      </c>
      <c r="D200" s="114">
        <v>100000</v>
      </c>
      <c r="E200" s="114">
        <v>100000</v>
      </c>
    </row>
    <row r="201" spans="1:5" ht="38.25">
      <c r="A201" s="73" t="s">
        <v>556</v>
      </c>
      <c r="B201" s="158" t="s">
        <v>731</v>
      </c>
      <c r="C201" s="163">
        <v>200</v>
      </c>
      <c r="D201" s="114">
        <v>1200000</v>
      </c>
      <c r="E201" s="251"/>
    </row>
    <row r="202" spans="1:5" ht="38.25">
      <c r="A202" s="80" t="s">
        <v>683</v>
      </c>
      <c r="B202" s="158" t="s">
        <v>684</v>
      </c>
      <c r="C202" s="163"/>
      <c r="D202" s="114">
        <f t="shared" ref="D202:E202" si="55">D203</f>
        <v>875000</v>
      </c>
      <c r="E202" s="114">
        <f t="shared" si="55"/>
        <v>875000</v>
      </c>
    </row>
    <row r="203" spans="1:5" ht="38.25">
      <c r="A203" s="73" t="s">
        <v>685</v>
      </c>
      <c r="B203" s="158" t="s">
        <v>689</v>
      </c>
      <c r="C203" s="163"/>
      <c r="D203" s="114">
        <f t="shared" ref="D203:E203" si="56">D204+D205+D206</f>
        <v>875000</v>
      </c>
      <c r="E203" s="114">
        <f t="shared" si="56"/>
        <v>875000</v>
      </c>
    </row>
    <row r="204" spans="1:5" ht="38.25">
      <c r="A204" s="73" t="s">
        <v>686</v>
      </c>
      <c r="B204" s="158" t="s">
        <v>732</v>
      </c>
      <c r="C204" s="163">
        <v>200</v>
      </c>
      <c r="D204" s="114">
        <v>550000</v>
      </c>
      <c r="E204" s="114">
        <v>550000</v>
      </c>
    </row>
    <row r="205" spans="1:5" ht="38.25">
      <c r="A205" s="73" t="s">
        <v>687</v>
      </c>
      <c r="B205" s="158" t="s">
        <v>733</v>
      </c>
      <c r="C205" s="163">
        <v>200</v>
      </c>
      <c r="D205" s="114">
        <v>250000</v>
      </c>
      <c r="E205" s="114">
        <v>250000</v>
      </c>
    </row>
    <row r="206" spans="1:5" ht="51">
      <c r="A206" s="73" t="s">
        <v>688</v>
      </c>
      <c r="B206" s="158" t="s">
        <v>734</v>
      </c>
      <c r="C206" s="163">
        <v>200</v>
      </c>
      <c r="D206" s="114">
        <v>75000</v>
      </c>
      <c r="E206" s="114">
        <v>75000</v>
      </c>
    </row>
    <row r="207" spans="1:5" ht="25.5">
      <c r="A207" s="194" t="s">
        <v>557</v>
      </c>
      <c r="B207" s="78" t="s">
        <v>558</v>
      </c>
      <c r="C207" s="159"/>
      <c r="D207" s="113">
        <f t="shared" ref="D207:E207" si="57">D208+D211</f>
        <v>50000</v>
      </c>
      <c r="E207" s="113">
        <f t="shared" si="57"/>
        <v>50000</v>
      </c>
    </row>
    <row r="208" spans="1:5" ht="25.5">
      <c r="A208" s="80" t="s">
        <v>559</v>
      </c>
      <c r="B208" s="158" t="s">
        <v>560</v>
      </c>
      <c r="C208" s="163"/>
      <c r="D208" s="114">
        <f t="shared" ref="D208:E209" si="58">D209</f>
        <v>40000</v>
      </c>
      <c r="E208" s="114">
        <f t="shared" si="58"/>
        <v>40000</v>
      </c>
    </row>
    <row r="209" spans="1:5" ht="25.5">
      <c r="A209" s="80" t="s">
        <v>561</v>
      </c>
      <c r="B209" s="158" t="s">
        <v>562</v>
      </c>
      <c r="C209" s="163"/>
      <c r="D209" s="114">
        <f t="shared" si="58"/>
        <v>40000</v>
      </c>
      <c r="E209" s="114">
        <f t="shared" si="58"/>
        <v>40000</v>
      </c>
    </row>
    <row r="210" spans="1:5" ht="38.25">
      <c r="A210" s="80" t="s">
        <v>563</v>
      </c>
      <c r="B210" s="158" t="s">
        <v>735</v>
      </c>
      <c r="C210" s="163">
        <v>200</v>
      </c>
      <c r="D210" s="114">
        <v>40000</v>
      </c>
      <c r="E210" s="114">
        <v>40000</v>
      </c>
    </row>
    <row r="211" spans="1:5" ht="25.5">
      <c r="A211" s="80" t="s">
        <v>565</v>
      </c>
      <c r="B211" s="158" t="s">
        <v>564</v>
      </c>
      <c r="C211" s="163"/>
      <c r="D211" s="114">
        <f t="shared" ref="D211:E212" si="59">D212</f>
        <v>10000</v>
      </c>
      <c r="E211" s="114">
        <f t="shared" si="59"/>
        <v>10000</v>
      </c>
    </row>
    <row r="212" spans="1:5" ht="25.5">
      <c r="A212" s="80" t="s">
        <v>566</v>
      </c>
      <c r="B212" s="158" t="s">
        <v>562</v>
      </c>
      <c r="C212" s="163"/>
      <c r="D212" s="114">
        <f t="shared" si="59"/>
        <v>10000</v>
      </c>
      <c r="E212" s="114">
        <f t="shared" si="59"/>
        <v>10000</v>
      </c>
    </row>
    <row r="213" spans="1:5" ht="38.25">
      <c r="A213" s="80" t="s">
        <v>567</v>
      </c>
      <c r="B213" s="158" t="s">
        <v>736</v>
      </c>
      <c r="C213" s="163">
        <v>200</v>
      </c>
      <c r="D213" s="114">
        <v>10000</v>
      </c>
      <c r="E213" s="114">
        <v>10000</v>
      </c>
    </row>
    <row r="214" spans="1:5" ht="14.25">
      <c r="A214" s="77" t="s">
        <v>568</v>
      </c>
      <c r="B214" s="78" t="s">
        <v>569</v>
      </c>
      <c r="C214" s="159"/>
      <c r="D214" s="113">
        <f>D219+D215+D223</f>
        <v>1942675</v>
      </c>
      <c r="E214" s="113">
        <f>E219+E215+E223</f>
        <v>1942675</v>
      </c>
    </row>
    <row r="215" spans="1:5" ht="25.5">
      <c r="A215" s="73" t="s">
        <v>570</v>
      </c>
      <c r="B215" s="158" t="s">
        <v>572</v>
      </c>
      <c r="C215" s="163"/>
      <c r="D215" s="114">
        <f t="shared" ref="D215:E215" si="60">D216</f>
        <v>1000000</v>
      </c>
      <c r="E215" s="114">
        <f t="shared" si="60"/>
        <v>1000000</v>
      </c>
    </row>
    <row r="216" spans="1:5" ht="25.5">
      <c r="A216" s="73" t="s">
        <v>574</v>
      </c>
      <c r="B216" s="158" t="s">
        <v>573</v>
      </c>
      <c r="C216" s="163"/>
      <c r="D216" s="114">
        <f t="shared" ref="D216:E216" si="61">D217+D218</f>
        <v>1000000</v>
      </c>
      <c r="E216" s="114">
        <f t="shared" si="61"/>
        <v>1000000</v>
      </c>
    </row>
    <row r="217" spans="1:5" ht="40.5" customHeight="1">
      <c r="A217" s="73" t="s">
        <v>575</v>
      </c>
      <c r="B217" s="158" t="s">
        <v>737</v>
      </c>
      <c r="C217" s="163">
        <v>200</v>
      </c>
      <c r="D217" s="114">
        <v>900000</v>
      </c>
      <c r="E217" s="114">
        <v>900000</v>
      </c>
    </row>
    <row r="218" spans="1:5" ht="51">
      <c r="A218" s="80" t="s">
        <v>576</v>
      </c>
      <c r="B218" s="158" t="s">
        <v>577</v>
      </c>
      <c r="C218" s="163">
        <v>200</v>
      </c>
      <c r="D218" s="114">
        <v>100000</v>
      </c>
      <c r="E218" s="114">
        <v>100000</v>
      </c>
    </row>
    <row r="219" spans="1:5" ht="25.5" customHeight="1">
      <c r="A219" s="73" t="s">
        <v>578</v>
      </c>
      <c r="B219" s="158" t="s">
        <v>571</v>
      </c>
      <c r="C219" s="163"/>
      <c r="D219" s="114">
        <f t="shared" ref="D219:E219" si="62">D220</f>
        <v>400000</v>
      </c>
      <c r="E219" s="114">
        <f t="shared" si="62"/>
        <v>400000</v>
      </c>
    </row>
    <row r="220" spans="1:5" ht="63.75">
      <c r="A220" s="73" t="s">
        <v>580</v>
      </c>
      <c r="B220" s="158" t="s">
        <v>579</v>
      </c>
      <c r="C220" s="163"/>
      <c r="D220" s="114">
        <f t="shared" ref="D220:E220" si="63">D221+D222</f>
        <v>400000</v>
      </c>
      <c r="E220" s="114">
        <f t="shared" si="63"/>
        <v>400000</v>
      </c>
    </row>
    <row r="221" spans="1:5" ht="51">
      <c r="A221" s="73" t="s">
        <v>581</v>
      </c>
      <c r="B221" s="158" t="s">
        <v>738</v>
      </c>
      <c r="C221" s="163">
        <v>200</v>
      </c>
      <c r="D221" s="114">
        <v>50000</v>
      </c>
      <c r="E221" s="114">
        <v>50000</v>
      </c>
    </row>
    <row r="222" spans="1:5" ht="38.25">
      <c r="A222" s="73" t="s">
        <v>138</v>
      </c>
      <c r="B222" s="250" t="s">
        <v>739</v>
      </c>
      <c r="C222" s="163">
        <v>200</v>
      </c>
      <c r="D222" s="114">
        <v>350000</v>
      </c>
      <c r="E222" s="114">
        <v>350000</v>
      </c>
    </row>
    <row r="223" spans="1:5" ht="25.5">
      <c r="A223" s="73" t="s">
        <v>690</v>
      </c>
      <c r="B223" s="161" t="s">
        <v>693</v>
      </c>
      <c r="C223" s="163"/>
      <c r="D223" s="114">
        <f t="shared" ref="D223:E223" si="64">D224</f>
        <v>542675</v>
      </c>
      <c r="E223" s="114">
        <f t="shared" si="64"/>
        <v>542675</v>
      </c>
    </row>
    <row r="224" spans="1:5" ht="25.5">
      <c r="A224" s="73" t="s">
        <v>691</v>
      </c>
      <c r="B224" s="161" t="s">
        <v>694</v>
      </c>
      <c r="C224" s="163"/>
      <c r="D224" s="114">
        <f>D225+D227+D226</f>
        <v>542675</v>
      </c>
      <c r="E224" s="114">
        <f>E225+E227+E226</f>
        <v>542675</v>
      </c>
    </row>
    <row r="225" spans="1:5" ht="38.25">
      <c r="A225" s="195" t="s">
        <v>692</v>
      </c>
      <c r="B225" s="233" t="s">
        <v>740</v>
      </c>
      <c r="C225" s="234">
        <v>200</v>
      </c>
      <c r="D225" s="231">
        <v>110000</v>
      </c>
      <c r="E225" s="273">
        <v>110000</v>
      </c>
    </row>
    <row r="226" spans="1:5" ht="44.25" customHeight="1">
      <c r="A226" s="249" t="s">
        <v>814</v>
      </c>
      <c r="B226" s="224">
        <v>3330100850</v>
      </c>
      <c r="C226" s="224">
        <v>600</v>
      </c>
      <c r="D226" s="226">
        <v>70000</v>
      </c>
      <c r="E226" s="270">
        <v>70000</v>
      </c>
    </row>
    <row r="227" spans="1:5" ht="68.25" customHeight="1">
      <c r="A227" s="248" t="s">
        <v>746</v>
      </c>
      <c r="B227" s="227" t="s">
        <v>741</v>
      </c>
      <c r="C227" s="229">
        <v>100</v>
      </c>
      <c r="D227" s="232">
        <v>362675</v>
      </c>
      <c r="E227" s="114">
        <v>362675</v>
      </c>
    </row>
    <row r="228" spans="1:5" ht="25.5">
      <c r="A228" s="82" t="s">
        <v>363</v>
      </c>
      <c r="B228" s="83">
        <v>4000000000</v>
      </c>
      <c r="C228" s="163"/>
      <c r="D228" s="113">
        <f t="shared" ref="D228:E228" si="65">D229+D232+D246+D259+D264</f>
        <v>36172579.480000004</v>
      </c>
      <c r="E228" s="113">
        <f t="shared" si="65"/>
        <v>34793400.689999998</v>
      </c>
    </row>
    <row r="229" spans="1:5" ht="25.5">
      <c r="A229" s="82" t="s">
        <v>13</v>
      </c>
      <c r="B229" s="83">
        <v>4090000000</v>
      </c>
      <c r="C229" s="163"/>
      <c r="D229" s="113">
        <f t="shared" ref="D229:E229" si="66">D230+D231</f>
        <v>688509</v>
      </c>
      <c r="E229" s="113">
        <f t="shared" si="66"/>
        <v>688509</v>
      </c>
    </row>
    <row r="230" spans="1:5" ht="53.25" customHeight="1">
      <c r="A230" s="30" t="s">
        <v>107</v>
      </c>
      <c r="B230" s="29">
        <v>4090000270</v>
      </c>
      <c r="C230" s="163">
        <v>100</v>
      </c>
      <c r="D230" s="114">
        <v>587823</v>
      </c>
      <c r="E230" s="114">
        <v>587823</v>
      </c>
    </row>
    <row r="231" spans="1:5" ht="38.25">
      <c r="A231" s="30" t="s">
        <v>139</v>
      </c>
      <c r="B231" s="29">
        <v>4090000270</v>
      </c>
      <c r="C231" s="163">
        <v>200</v>
      </c>
      <c r="D231" s="114">
        <v>100686</v>
      </c>
      <c r="E231" s="114">
        <v>100686</v>
      </c>
    </row>
    <row r="232" spans="1:5" ht="27.75" customHeight="1">
      <c r="A232" s="95" t="s">
        <v>120</v>
      </c>
      <c r="B232" s="83">
        <v>4100000000</v>
      </c>
      <c r="C232" s="163"/>
      <c r="D232" s="113">
        <f t="shared" ref="D232:E232" si="67">D233+D234+D235+D236+D240+D241+D242+D237+D238+D239+D243+D244+D245</f>
        <v>26357183.800000001</v>
      </c>
      <c r="E232" s="113">
        <f t="shared" si="67"/>
        <v>26357183.800000001</v>
      </c>
    </row>
    <row r="233" spans="1:5" ht="66" customHeight="1">
      <c r="A233" s="71" t="s">
        <v>108</v>
      </c>
      <c r="B233" s="29">
        <v>4190000250</v>
      </c>
      <c r="C233" s="163">
        <v>100</v>
      </c>
      <c r="D233" s="114">
        <v>1575776</v>
      </c>
      <c r="E233" s="114">
        <v>1575776</v>
      </c>
    </row>
    <row r="234" spans="1:5" ht="54" customHeight="1">
      <c r="A234" s="30" t="s">
        <v>109</v>
      </c>
      <c r="B234" s="29">
        <v>4190000280</v>
      </c>
      <c r="C234" s="163">
        <v>100</v>
      </c>
      <c r="D234" s="114">
        <v>15625145.300000001</v>
      </c>
      <c r="E234" s="114">
        <v>15625145.300000001</v>
      </c>
    </row>
    <row r="235" spans="1:5" ht="38.25">
      <c r="A235" s="30" t="s">
        <v>140</v>
      </c>
      <c r="B235" s="29">
        <v>4190000280</v>
      </c>
      <c r="C235" s="163">
        <v>200</v>
      </c>
      <c r="D235" s="114">
        <v>1456206.5</v>
      </c>
      <c r="E235" s="114">
        <v>1456206.5</v>
      </c>
    </row>
    <row r="236" spans="1:5" ht="25.5">
      <c r="A236" s="30" t="s">
        <v>110</v>
      </c>
      <c r="B236" s="29">
        <v>4190000280</v>
      </c>
      <c r="C236" s="163">
        <v>800</v>
      </c>
      <c r="D236" s="114">
        <v>25400</v>
      </c>
      <c r="E236" s="114">
        <v>25400</v>
      </c>
    </row>
    <row r="237" spans="1:5" ht="65.25" customHeight="1">
      <c r="A237" s="30" t="s">
        <v>121</v>
      </c>
      <c r="B237" s="161" t="s">
        <v>116</v>
      </c>
      <c r="C237" s="75" t="s">
        <v>7</v>
      </c>
      <c r="D237" s="114">
        <v>1797872</v>
      </c>
      <c r="E237" s="114">
        <v>1797872</v>
      </c>
    </row>
    <row r="238" spans="1:5" ht="38.25">
      <c r="A238" s="30" t="s">
        <v>141</v>
      </c>
      <c r="B238" s="161" t="s">
        <v>116</v>
      </c>
      <c r="C238" s="75" t="s">
        <v>70</v>
      </c>
      <c r="D238" s="114">
        <v>159438</v>
      </c>
      <c r="E238" s="114">
        <v>159438</v>
      </c>
    </row>
    <row r="239" spans="1:5" ht="25.5">
      <c r="A239" s="30" t="s">
        <v>187</v>
      </c>
      <c r="B239" s="161" t="s">
        <v>116</v>
      </c>
      <c r="C239" s="75" t="s">
        <v>186</v>
      </c>
      <c r="D239" s="114">
        <v>2000</v>
      </c>
      <c r="E239" s="114">
        <v>2000</v>
      </c>
    </row>
    <row r="240" spans="1:5" ht="66.75" customHeight="1">
      <c r="A240" s="30" t="s">
        <v>111</v>
      </c>
      <c r="B240" s="29">
        <v>4190000290</v>
      </c>
      <c r="C240" s="163">
        <v>100</v>
      </c>
      <c r="D240" s="114">
        <v>3905646</v>
      </c>
      <c r="E240" s="114">
        <v>3905646</v>
      </c>
    </row>
    <row r="241" spans="1:5" ht="38.25">
      <c r="A241" s="30" t="s">
        <v>142</v>
      </c>
      <c r="B241" s="29">
        <v>4190000290</v>
      </c>
      <c r="C241" s="163">
        <v>200</v>
      </c>
      <c r="D241" s="114">
        <v>213205</v>
      </c>
      <c r="E241" s="114">
        <v>213205</v>
      </c>
    </row>
    <row r="242" spans="1:5" ht="26.25" customHeight="1">
      <c r="A242" s="30" t="s">
        <v>112</v>
      </c>
      <c r="B242" s="29">
        <v>4190000290</v>
      </c>
      <c r="C242" s="163">
        <v>800</v>
      </c>
      <c r="D242" s="114">
        <v>2000</v>
      </c>
      <c r="E242" s="114">
        <v>2000</v>
      </c>
    </row>
    <row r="243" spans="1:5" ht="67.5" customHeight="1">
      <c r="A243" s="30" t="s">
        <v>188</v>
      </c>
      <c r="B243" s="29">
        <v>4190000370</v>
      </c>
      <c r="C243" s="163">
        <v>100</v>
      </c>
      <c r="D243" s="114">
        <v>1521086</v>
      </c>
      <c r="E243" s="114">
        <v>1521086</v>
      </c>
    </row>
    <row r="244" spans="1:5" ht="38.25">
      <c r="A244" s="30" t="s">
        <v>189</v>
      </c>
      <c r="B244" s="29">
        <v>4190000370</v>
      </c>
      <c r="C244" s="163">
        <v>200</v>
      </c>
      <c r="D244" s="114">
        <v>73409</v>
      </c>
      <c r="E244" s="114">
        <v>73409</v>
      </c>
    </row>
    <row r="245" spans="1:5" ht="30" customHeight="1">
      <c r="A245" s="30" t="s">
        <v>361</v>
      </c>
      <c r="B245" s="29">
        <v>4190000370</v>
      </c>
      <c r="C245" s="163">
        <v>800</v>
      </c>
      <c r="D245" s="114"/>
      <c r="E245" s="114"/>
    </row>
    <row r="246" spans="1:5" ht="14.25">
      <c r="A246" s="95" t="s">
        <v>14</v>
      </c>
      <c r="B246" s="83">
        <v>4290000000</v>
      </c>
      <c r="C246" s="163"/>
      <c r="D246" s="113">
        <f t="shared" ref="D246:E246" si="68">D247+D248+D249+D250+D251+D252+D253+D256+D257+D258+D254+D255</f>
        <v>9108701.4000000004</v>
      </c>
      <c r="E246" s="113">
        <f t="shared" si="68"/>
        <v>7730124.6399999997</v>
      </c>
    </row>
    <row r="247" spans="1:5" ht="25.5">
      <c r="A247" s="30" t="s">
        <v>113</v>
      </c>
      <c r="B247" s="29">
        <v>4290020090</v>
      </c>
      <c r="C247" s="163">
        <v>800</v>
      </c>
      <c r="D247" s="114">
        <v>853911.4</v>
      </c>
      <c r="E247" s="114">
        <v>961334.64</v>
      </c>
    </row>
    <row r="248" spans="1:5" ht="25.5">
      <c r="A248" s="30" t="s">
        <v>149</v>
      </c>
      <c r="B248" s="29">
        <v>4290020120</v>
      </c>
      <c r="C248" s="163">
        <v>800</v>
      </c>
      <c r="D248" s="114"/>
      <c r="E248" s="114"/>
    </row>
    <row r="249" spans="1:5" ht="51">
      <c r="A249" s="30" t="s">
        <v>143</v>
      </c>
      <c r="B249" s="29">
        <v>4290020140</v>
      </c>
      <c r="C249" s="163">
        <v>200</v>
      </c>
      <c r="D249" s="114"/>
      <c r="E249" s="114"/>
    </row>
    <row r="250" spans="1:5" ht="51">
      <c r="A250" s="30" t="s">
        <v>144</v>
      </c>
      <c r="B250" s="29">
        <v>4290020150</v>
      </c>
      <c r="C250" s="163">
        <v>200</v>
      </c>
      <c r="D250" s="114">
        <v>1286000</v>
      </c>
      <c r="E250" s="114"/>
    </row>
    <row r="251" spans="1:5" ht="68.25" customHeight="1">
      <c r="A251" s="30" t="s">
        <v>17</v>
      </c>
      <c r="B251" s="29">
        <v>4290000300</v>
      </c>
      <c r="C251" s="163">
        <v>100</v>
      </c>
      <c r="D251" s="114">
        <v>3345679</v>
      </c>
      <c r="E251" s="114">
        <v>3345679</v>
      </c>
    </row>
    <row r="252" spans="1:5" ht="51">
      <c r="A252" s="30" t="s">
        <v>145</v>
      </c>
      <c r="B252" s="29">
        <v>4290000300</v>
      </c>
      <c r="C252" s="163">
        <v>200</v>
      </c>
      <c r="D252" s="114">
        <v>1177662</v>
      </c>
      <c r="E252" s="251">
        <v>1177662</v>
      </c>
    </row>
    <row r="253" spans="1:5" ht="39.75" customHeight="1">
      <c r="A253" s="30" t="s">
        <v>18</v>
      </c>
      <c r="B253" s="29">
        <v>4290000300</v>
      </c>
      <c r="C253" s="163">
        <v>800</v>
      </c>
      <c r="D253" s="114">
        <v>6500</v>
      </c>
      <c r="E253" s="114">
        <v>6500</v>
      </c>
    </row>
    <row r="254" spans="1:5" ht="54" customHeight="1">
      <c r="A254" s="79" t="s">
        <v>417</v>
      </c>
      <c r="B254" s="161" t="s">
        <v>423</v>
      </c>
      <c r="C254" s="163">
        <v>100</v>
      </c>
      <c r="D254" s="114">
        <v>298147</v>
      </c>
      <c r="E254" s="114">
        <v>298147</v>
      </c>
    </row>
    <row r="255" spans="1:5" ht="55.5" customHeight="1">
      <c r="A255" s="79" t="s">
        <v>418</v>
      </c>
      <c r="B255" s="161" t="s">
        <v>424</v>
      </c>
      <c r="C255" s="163">
        <v>100</v>
      </c>
      <c r="D255" s="114">
        <v>424402</v>
      </c>
      <c r="E255" s="114">
        <v>424402</v>
      </c>
    </row>
    <row r="256" spans="1:5" ht="38.25">
      <c r="A256" s="90" t="s">
        <v>158</v>
      </c>
      <c r="B256" s="96">
        <v>4290020180</v>
      </c>
      <c r="C256" s="96">
        <v>200</v>
      </c>
      <c r="D256" s="116">
        <v>200000</v>
      </c>
      <c r="E256" s="116"/>
    </row>
    <row r="257" spans="1:5" ht="30" customHeight="1">
      <c r="A257" s="71" t="s">
        <v>114</v>
      </c>
      <c r="B257" s="29">
        <v>4290007010</v>
      </c>
      <c r="C257" s="163">
        <v>300</v>
      </c>
      <c r="D257" s="114">
        <v>1516400</v>
      </c>
      <c r="E257" s="114">
        <v>1516400</v>
      </c>
    </row>
    <row r="258" spans="1:5" ht="67.5" customHeight="1">
      <c r="A258" s="71" t="s">
        <v>153</v>
      </c>
      <c r="B258" s="29">
        <v>4290007030</v>
      </c>
      <c r="C258" s="163">
        <v>300</v>
      </c>
      <c r="D258" s="114"/>
      <c r="E258" s="251"/>
    </row>
    <row r="259" spans="1:5" ht="38.25">
      <c r="A259" s="95" t="s">
        <v>15</v>
      </c>
      <c r="B259" s="83">
        <v>4300000000</v>
      </c>
      <c r="C259" s="163"/>
      <c r="D259" s="113">
        <f t="shared" ref="D259:E259" si="69">D260</f>
        <v>17583.25</v>
      </c>
      <c r="E259" s="113">
        <f t="shared" si="69"/>
        <v>17583.25</v>
      </c>
    </row>
    <row r="260" spans="1:5" ht="15">
      <c r="A260" s="71" t="s">
        <v>14</v>
      </c>
      <c r="B260" s="29">
        <v>4390000000</v>
      </c>
      <c r="C260" s="163"/>
      <c r="D260" s="114">
        <f t="shared" ref="D260:E260" si="70">D261+D262+D263</f>
        <v>17583.25</v>
      </c>
      <c r="E260" s="114">
        <f t="shared" si="70"/>
        <v>17583.25</v>
      </c>
    </row>
    <row r="261" spans="1:5" ht="38.25">
      <c r="A261" s="30" t="s">
        <v>146</v>
      </c>
      <c r="B261" s="29">
        <v>4390080350</v>
      </c>
      <c r="C261" s="163">
        <v>200</v>
      </c>
      <c r="D261" s="114">
        <v>6268.8</v>
      </c>
      <c r="E261" s="114">
        <v>6268.8</v>
      </c>
    </row>
    <row r="262" spans="1:5" ht="63.75">
      <c r="A262" s="79" t="s">
        <v>857</v>
      </c>
      <c r="B262" s="29">
        <v>4390080370</v>
      </c>
      <c r="C262" s="163">
        <v>200</v>
      </c>
      <c r="D262" s="114">
        <v>11314.45</v>
      </c>
      <c r="E262" s="114">
        <v>11314.45</v>
      </c>
    </row>
    <row r="263" spans="1:5" ht="90.75" customHeight="1">
      <c r="A263" s="79" t="s">
        <v>430</v>
      </c>
      <c r="B263" s="107">
        <v>4390082400</v>
      </c>
      <c r="C263" s="163">
        <v>200</v>
      </c>
      <c r="D263" s="114"/>
      <c r="E263" s="251"/>
    </row>
    <row r="264" spans="1:5" ht="42.75" customHeight="1">
      <c r="A264" s="277" t="s">
        <v>878</v>
      </c>
      <c r="B264" s="83">
        <v>4400000000</v>
      </c>
      <c r="C264" s="74"/>
      <c r="D264" s="113">
        <f t="shared" ref="D264:E265" si="71">D265</f>
        <v>602.03</v>
      </c>
      <c r="E264" s="113">
        <f t="shared" si="71"/>
        <v>0</v>
      </c>
    </row>
    <row r="265" spans="1:5" ht="15">
      <c r="A265" s="92" t="s">
        <v>14</v>
      </c>
      <c r="B265" s="29">
        <v>4490000000</v>
      </c>
      <c r="C265" s="74"/>
      <c r="D265" s="114">
        <f t="shared" si="71"/>
        <v>602.03</v>
      </c>
      <c r="E265" s="114">
        <f t="shared" si="71"/>
        <v>0</v>
      </c>
    </row>
    <row r="266" spans="1:5" ht="48">
      <c r="A266" s="97" t="s">
        <v>879</v>
      </c>
      <c r="B266" s="29">
        <v>4490051200</v>
      </c>
      <c r="C266" s="74">
        <v>200</v>
      </c>
      <c r="D266" s="114">
        <v>602.03</v>
      </c>
      <c r="E266" s="251"/>
    </row>
    <row r="267" spans="1:5" ht="14.25">
      <c r="A267" s="82" t="s">
        <v>16</v>
      </c>
      <c r="B267" s="98"/>
      <c r="C267" s="163"/>
      <c r="D267" s="113">
        <f>D16+D91+D112+D119+D125+D134+D141+D155+D186+D196+D207+D214+D228</f>
        <v>205990992.69</v>
      </c>
      <c r="E267" s="113">
        <f>E16+E91+E112+E119+E125+E134+E141+E155+E186+E196+E207+E214+E228</f>
        <v>193984990.40000001</v>
      </c>
    </row>
  </sheetData>
  <mergeCells count="19">
    <mergeCell ref="E34:E35"/>
    <mergeCell ref="B34:B35"/>
    <mergeCell ref="C34:C35"/>
    <mergeCell ref="D34:D35"/>
    <mergeCell ref="A13:E13"/>
    <mergeCell ref="A34:A35"/>
    <mergeCell ref="A1:E1"/>
    <mergeCell ref="A2:E2"/>
    <mergeCell ref="B3:E3"/>
    <mergeCell ref="B4:E4"/>
    <mergeCell ref="A5:E5"/>
    <mergeCell ref="A8:E8"/>
    <mergeCell ref="A14:A15"/>
    <mergeCell ref="B14:B15"/>
    <mergeCell ref="C14:C15"/>
    <mergeCell ref="A9:E9"/>
    <mergeCell ref="A10:E10"/>
    <mergeCell ref="A11:E11"/>
    <mergeCell ref="D14:E14"/>
  </mergeCells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1"/>
  <sheetViews>
    <sheetView view="pageBreakPreview" zoomScale="105" zoomScaleSheetLayoutView="105" workbookViewId="0">
      <selection activeCell="B4" sqref="B4:C4"/>
    </sheetView>
  </sheetViews>
  <sheetFormatPr defaultRowHeight="15"/>
  <cols>
    <col min="1" max="1" width="8.5703125" customWidth="1"/>
    <col min="2" max="2" width="82.5703125" customWidth="1"/>
    <col min="3" max="3" width="16" customWidth="1"/>
  </cols>
  <sheetData>
    <row r="1" spans="1:3" ht="15.75">
      <c r="B1" s="286" t="s">
        <v>115</v>
      </c>
      <c r="C1" s="286"/>
    </row>
    <row r="2" spans="1:3" ht="15.75">
      <c r="B2" s="286" t="s">
        <v>0</v>
      </c>
      <c r="C2" s="286"/>
    </row>
    <row r="3" spans="1:3" ht="15.75">
      <c r="B3" s="286" t="s">
        <v>1</v>
      </c>
      <c r="C3" s="286"/>
    </row>
    <row r="4" spans="1:3" ht="15.75">
      <c r="B4" s="286" t="s">
        <v>2</v>
      </c>
      <c r="C4" s="286"/>
    </row>
    <row r="5" spans="1:3" ht="18.75">
      <c r="A5" s="2"/>
      <c r="B5" s="286" t="s">
        <v>370</v>
      </c>
      <c r="C5" s="286"/>
    </row>
    <row r="6" spans="1:3" ht="9" customHeight="1">
      <c r="A6" s="2"/>
      <c r="B6" s="45"/>
    </row>
    <row r="7" spans="1:3">
      <c r="A7" s="303" t="s">
        <v>21</v>
      </c>
      <c r="B7" s="352"/>
    </row>
    <row r="8" spans="1:3" ht="31.5" customHeight="1">
      <c r="A8" s="303" t="s">
        <v>781</v>
      </c>
      <c r="B8" s="352"/>
    </row>
    <row r="9" spans="1:3" ht="17.25" customHeight="1">
      <c r="A9" s="354" t="s">
        <v>347</v>
      </c>
      <c r="B9" s="354"/>
      <c r="C9" s="354"/>
    </row>
    <row r="10" spans="1:3" ht="54" customHeight="1">
      <c r="A10" s="15"/>
      <c r="B10" s="11" t="s">
        <v>3</v>
      </c>
      <c r="C10" s="204" t="s">
        <v>754</v>
      </c>
    </row>
    <row r="11" spans="1:3">
      <c r="A11" s="14" t="s">
        <v>40</v>
      </c>
      <c r="B11" s="10" t="s">
        <v>22</v>
      </c>
      <c r="C11" s="110">
        <f>C12+C13+C15+C16+C17+C18+C19</f>
        <v>28809928.82</v>
      </c>
    </row>
    <row r="12" spans="1:3" s="6" customFormat="1" ht="27.75" customHeight="1">
      <c r="A12" s="13" t="s">
        <v>75</v>
      </c>
      <c r="B12" s="18" t="s">
        <v>76</v>
      </c>
      <c r="C12" s="117">
        <v>1575776</v>
      </c>
    </row>
    <row r="13" spans="1:3" ht="29.25" customHeight="1">
      <c r="A13" s="353" t="s">
        <v>41</v>
      </c>
      <c r="B13" s="351" t="s">
        <v>174</v>
      </c>
      <c r="C13" s="118">
        <v>688509</v>
      </c>
    </row>
    <row r="14" spans="1:3" ht="15" hidden="1" customHeight="1">
      <c r="A14" s="353"/>
      <c r="B14" s="351"/>
      <c r="C14" s="117"/>
    </row>
    <row r="15" spans="1:3" ht="30" customHeight="1">
      <c r="A15" s="27" t="s">
        <v>42</v>
      </c>
      <c r="B15" s="24" t="s">
        <v>175</v>
      </c>
      <c r="C15" s="119">
        <v>17528141.359999999</v>
      </c>
    </row>
    <row r="16" spans="1:3">
      <c r="A16" s="13" t="s">
        <v>73</v>
      </c>
      <c r="B16" s="12" t="s">
        <v>74</v>
      </c>
      <c r="C16" s="117">
        <v>11030.79</v>
      </c>
    </row>
    <row r="17" spans="1:3" ht="29.25" customHeight="1">
      <c r="A17" s="13" t="s">
        <v>43</v>
      </c>
      <c r="B17" s="18" t="s">
        <v>23</v>
      </c>
      <c r="C17" s="118">
        <v>4120851</v>
      </c>
    </row>
    <row r="18" spans="1:3">
      <c r="A18" s="13" t="s">
        <v>44</v>
      </c>
      <c r="B18" s="12" t="s">
        <v>24</v>
      </c>
      <c r="C18" s="114">
        <v>958931.67</v>
      </c>
    </row>
    <row r="19" spans="1:3">
      <c r="A19" s="13" t="s">
        <v>45</v>
      </c>
      <c r="B19" s="12" t="s">
        <v>25</v>
      </c>
      <c r="C19" s="117">
        <v>3926689</v>
      </c>
    </row>
    <row r="20" spans="1:3" ht="16.5" customHeight="1">
      <c r="A20" s="348" t="s">
        <v>46</v>
      </c>
      <c r="B20" s="349" t="s">
        <v>26</v>
      </c>
      <c r="C20" s="350">
        <f t="shared" ref="C20" si="0">C22</f>
        <v>7893415</v>
      </c>
    </row>
    <row r="21" spans="1:3" ht="15" hidden="1" customHeight="1">
      <c r="A21" s="348"/>
      <c r="B21" s="349"/>
      <c r="C21" s="350"/>
    </row>
    <row r="22" spans="1:3" ht="26.25" customHeight="1">
      <c r="A22" s="265" t="s">
        <v>860</v>
      </c>
      <c r="B22" s="351" t="s">
        <v>861</v>
      </c>
      <c r="C22" s="118">
        <v>7893415</v>
      </c>
    </row>
    <row r="23" spans="1:3" ht="15" hidden="1" customHeight="1">
      <c r="A23" s="13"/>
      <c r="B23" s="351"/>
      <c r="C23" s="117"/>
    </row>
    <row r="24" spans="1:3" ht="14.25" customHeight="1">
      <c r="A24" s="14" t="s">
        <v>47</v>
      </c>
      <c r="B24" s="10" t="s">
        <v>27</v>
      </c>
      <c r="C24" s="110">
        <f t="shared" ref="C24" si="1">C25+C26+C27</f>
        <v>17245430.82</v>
      </c>
    </row>
    <row r="25" spans="1:3">
      <c r="A25" s="13" t="s">
        <v>48</v>
      </c>
      <c r="B25" s="12" t="s">
        <v>28</v>
      </c>
      <c r="C25" s="117">
        <v>259120.33</v>
      </c>
    </row>
    <row r="26" spans="1:3">
      <c r="A26" s="13" t="s">
        <v>49</v>
      </c>
      <c r="B26" s="12" t="s">
        <v>29</v>
      </c>
      <c r="C26" s="117">
        <v>14771310.49</v>
      </c>
    </row>
    <row r="27" spans="1:3">
      <c r="A27" s="13" t="s">
        <v>50</v>
      </c>
      <c r="B27" s="12" t="s">
        <v>30</v>
      </c>
      <c r="C27" s="117">
        <v>2215000</v>
      </c>
    </row>
    <row r="28" spans="1:3">
      <c r="A28" s="20" t="s">
        <v>177</v>
      </c>
      <c r="B28" s="17" t="s">
        <v>176</v>
      </c>
      <c r="C28" s="110">
        <f t="shared" ref="C28" si="2">C29+C30+C31</f>
        <v>10268610</v>
      </c>
    </row>
    <row r="29" spans="1:3">
      <c r="A29" s="21" t="s">
        <v>172</v>
      </c>
      <c r="B29" s="18" t="s">
        <v>178</v>
      </c>
      <c r="C29" s="120">
        <v>1432400</v>
      </c>
    </row>
    <row r="30" spans="1:3">
      <c r="A30" s="21" t="s">
        <v>171</v>
      </c>
      <c r="B30" s="18" t="s">
        <v>179</v>
      </c>
      <c r="C30" s="117">
        <v>7387710</v>
      </c>
    </row>
    <row r="31" spans="1:3">
      <c r="A31" s="21" t="s">
        <v>173</v>
      </c>
      <c r="B31" s="18" t="s">
        <v>180</v>
      </c>
      <c r="C31" s="117">
        <v>1448500</v>
      </c>
    </row>
    <row r="32" spans="1:3">
      <c r="A32" s="14" t="s">
        <v>51</v>
      </c>
      <c r="B32" s="9" t="s">
        <v>69</v>
      </c>
      <c r="C32" s="110">
        <f t="shared" ref="C32" si="3">C33+C34+C36+C37+C35</f>
        <v>151993375.47</v>
      </c>
    </row>
    <row r="33" spans="1:3">
      <c r="A33" s="13" t="s">
        <v>52</v>
      </c>
      <c r="B33" s="8" t="s">
        <v>31</v>
      </c>
      <c r="C33" s="117">
        <v>18964409.66</v>
      </c>
    </row>
    <row r="34" spans="1:3">
      <c r="A34" s="13" t="s">
        <v>53</v>
      </c>
      <c r="B34" s="8" t="s">
        <v>32</v>
      </c>
      <c r="C34" s="117">
        <v>112916841.62</v>
      </c>
    </row>
    <row r="35" spans="1:3">
      <c r="A35" s="26" t="s">
        <v>184</v>
      </c>
      <c r="B35" s="25" t="s">
        <v>185</v>
      </c>
      <c r="C35" s="117">
        <v>7990079.1900000004</v>
      </c>
    </row>
    <row r="36" spans="1:3">
      <c r="A36" s="13" t="s">
        <v>54</v>
      </c>
      <c r="B36" s="8" t="s">
        <v>156</v>
      </c>
      <c r="C36" s="117">
        <v>1084450</v>
      </c>
    </row>
    <row r="37" spans="1:3">
      <c r="A37" s="13" t="s">
        <v>55</v>
      </c>
      <c r="B37" s="8" t="s">
        <v>33</v>
      </c>
      <c r="C37" s="117">
        <v>11037595</v>
      </c>
    </row>
    <row r="38" spans="1:3">
      <c r="A38" s="14" t="s">
        <v>56</v>
      </c>
      <c r="B38" s="9" t="s">
        <v>126</v>
      </c>
      <c r="C38" s="110">
        <f t="shared" ref="C38" si="4">C39+C40</f>
        <v>12273581</v>
      </c>
    </row>
    <row r="39" spans="1:3">
      <c r="A39" s="13" t="s">
        <v>57</v>
      </c>
      <c r="B39" s="8" t="s">
        <v>34</v>
      </c>
      <c r="C39" s="117">
        <v>10314271</v>
      </c>
    </row>
    <row r="40" spans="1:3">
      <c r="A40" s="13" t="s">
        <v>124</v>
      </c>
      <c r="B40" s="8" t="s">
        <v>125</v>
      </c>
      <c r="C40" s="117">
        <v>1959310</v>
      </c>
    </row>
    <row r="41" spans="1:3">
      <c r="A41" s="14" t="s">
        <v>58</v>
      </c>
      <c r="B41" s="9" t="s">
        <v>35</v>
      </c>
      <c r="C41" s="110">
        <f t="shared" ref="C41" si="5">C42+C44+C43</f>
        <v>4336585.7699999996</v>
      </c>
    </row>
    <row r="42" spans="1:3">
      <c r="A42" s="13" t="s">
        <v>59</v>
      </c>
      <c r="B42" s="8" t="s">
        <v>36</v>
      </c>
      <c r="C42" s="117">
        <v>1516400</v>
      </c>
    </row>
    <row r="43" spans="1:3">
      <c r="A43" s="13" t="s">
        <v>151</v>
      </c>
      <c r="B43" s="8" t="s">
        <v>152</v>
      </c>
      <c r="C43" s="117"/>
    </row>
    <row r="44" spans="1:3">
      <c r="A44" s="13" t="s">
        <v>60</v>
      </c>
      <c r="B44" s="8" t="s">
        <v>37</v>
      </c>
      <c r="C44" s="117">
        <v>2820185.77</v>
      </c>
    </row>
    <row r="45" spans="1:3">
      <c r="A45" s="14" t="s">
        <v>61</v>
      </c>
      <c r="B45" s="9" t="s">
        <v>38</v>
      </c>
      <c r="C45" s="121">
        <f>C46+C47</f>
        <v>530000</v>
      </c>
    </row>
    <row r="46" spans="1:3">
      <c r="A46" s="99" t="s">
        <v>367</v>
      </c>
      <c r="B46" s="100" t="s">
        <v>372</v>
      </c>
      <c r="C46" s="117">
        <v>330000</v>
      </c>
    </row>
    <row r="47" spans="1:3">
      <c r="A47" s="108" t="s">
        <v>428</v>
      </c>
      <c r="B47" s="101" t="s">
        <v>429</v>
      </c>
      <c r="C47" s="117">
        <v>200000</v>
      </c>
    </row>
    <row r="48" spans="1:3" ht="21.75" customHeight="1">
      <c r="A48" s="14"/>
      <c r="B48" s="9" t="s">
        <v>39</v>
      </c>
      <c r="C48" s="110">
        <f>C11+C20+C24+C32+C38+C41+C45+C28</f>
        <v>233350926.88000003</v>
      </c>
    </row>
    <row r="50" spans="2:2">
      <c r="B50" s="19"/>
    </row>
    <row r="51" spans="2:2" ht="51.75" customHeight="1">
      <c r="B51" s="23"/>
    </row>
  </sheetData>
  <mergeCells count="14">
    <mergeCell ref="B1:C1"/>
    <mergeCell ref="A20:A21"/>
    <mergeCell ref="B20:B21"/>
    <mergeCell ref="C20:C21"/>
    <mergeCell ref="B22:B23"/>
    <mergeCell ref="B2:C2"/>
    <mergeCell ref="A7:B7"/>
    <mergeCell ref="A8:B8"/>
    <mergeCell ref="A13:A14"/>
    <mergeCell ref="B13:B14"/>
    <mergeCell ref="B3:C3"/>
    <mergeCell ref="B4:C4"/>
    <mergeCell ref="B5:C5"/>
    <mergeCell ref="A9:C9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2"/>
  <sheetViews>
    <sheetView view="pageBreakPreview" zoomScale="106" zoomScaleSheetLayoutView="106" workbookViewId="0">
      <selection activeCell="B5" sqref="B5:D5"/>
    </sheetView>
  </sheetViews>
  <sheetFormatPr defaultRowHeight="15"/>
  <cols>
    <col min="1" max="1" width="8.5703125" customWidth="1"/>
    <col min="2" max="2" width="59" customWidth="1"/>
    <col min="3" max="3" width="14.28515625" customWidth="1"/>
    <col min="4" max="4" width="14.140625" customWidth="1"/>
  </cols>
  <sheetData>
    <row r="1" spans="1:4" ht="15.75">
      <c r="B1" s="286" t="s">
        <v>341</v>
      </c>
      <c r="C1" s="286"/>
      <c r="D1" s="286"/>
    </row>
    <row r="2" spans="1:4" ht="15.75">
      <c r="B2" s="286" t="s">
        <v>0</v>
      </c>
      <c r="C2" s="286"/>
      <c r="D2" s="286"/>
    </row>
    <row r="3" spans="1:4" ht="15.75">
      <c r="B3" s="286" t="s">
        <v>1</v>
      </c>
      <c r="C3" s="286"/>
      <c r="D3" s="286"/>
    </row>
    <row r="4" spans="1:4" ht="15.75">
      <c r="B4" s="286" t="s">
        <v>2</v>
      </c>
      <c r="C4" s="286"/>
      <c r="D4" s="286"/>
    </row>
    <row r="5" spans="1:4" ht="18.75">
      <c r="A5" s="2"/>
      <c r="B5" s="286" t="s">
        <v>343</v>
      </c>
      <c r="C5" s="286"/>
      <c r="D5" s="286"/>
    </row>
    <row r="6" spans="1:4" ht="9" customHeight="1">
      <c r="A6" s="2"/>
      <c r="B6" s="327"/>
      <c r="C6" s="327"/>
    </row>
    <row r="7" spans="1:4">
      <c r="A7" s="303" t="s">
        <v>21</v>
      </c>
      <c r="B7" s="352"/>
      <c r="C7" s="352"/>
    </row>
    <row r="8" spans="1:4" ht="31.5" customHeight="1">
      <c r="A8" s="303" t="s">
        <v>782</v>
      </c>
      <c r="B8" s="352"/>
      <c r="C8" s="352"/>
    </row>
    <row r="9" spans="1:4" ht="17.25" customHeight="1">
      <c r="A9" s="354" t="s">
        <v>347</v>
      </c>
      <c r="B9" s="354"/>
      <c r="C9" s="354"/>
      <c r="D9" s="354"/>
    </row>
    <row r="10" spans="1:4" ht="17.25" customHeight="1">
      <c r="A10" s="356"/>
      <c r="B10" s="313" t="s">
        <v>3</v>
      </c>
      <c r="C10" s="355" t="s">
        <v>281</v>
      </c>
      <c r="D10" s="355"/>
    </row>
    <row r="11" spans="1:4" ht="54" customHeight="1">
      <c r="A11" s="357"/>
      <c r="B11" s="314"/>
      <c r="C11" s="209" t="s">
        <v>471</v>
      </c>
      <c r="D11" s="209" t="s">
        <v>763</v>
      </c>
    </row>
    <row r="12" spans="1:4">
      <c r="A12" s="46" t="s">
        <v>40</v>
      </c>
      <c r="B12" s="47" t="s">
        <v>22</v>
      </c>
      <c r="C12" s="110">
        <f>C13+C14+C16+C17+C18+C19+C20</f>
        <v>28345345.030000001</v>
      </c>
      <c r="D12" s="110">
        <f>SUM(D13:D20)</f>
        <v>27252166.240000002</v>
      </c>
    </row>
    <row r="13" spans="1:4" s="6" customFormat="1" ht="27.75" customHeight="1">
      <c r="A13" s="50" t="s">
        <v>75</v>
      </c>
      <c r="B13" s="48" t="s">
        <v>76</v>
      </c>
      <c r="C13" s="117">
        <v>1575776</v>
      </c>
      <c r="D13" s="117">
        <v>1575776</v>
      </c>
    </row>
    <row r="14" spans="1:4" ht="29.25" customHeight="1">
      <c r="A14" s="353" t="s">
        <v>41</v>
      </c>
      <c r="B14" s="351" t="s">
        <v>174</v>
      </c>
      <c r="C14" s="118">
        <v>688509</v>
      </c>
      <c r="D14" s="118">
        <v>688509</v>
      </c>
    </row>
    <row r="15" spans="1:4" ht="15" hidden="1" customHeight="1">
      <c r="A15" s="353"/>
      <c r="B15" s="351"/>
      <c r="C15" s="117"/>
      <c r="D15" s="117"/>
    </row>
    <row r="16" spans="1:4" ht="41.25" customHeight="1">
      <c r="A16" s="27" t="s">
        <v>42</v>
      </c>
      <c r="B16" s="24" t="s">
        <v>175</v>
      </c>
      <c r="C16" s="119">
        <v>17469426.800000001</v>
      </c>
      <c r="D16" s="119">
        <v>17469426.800000001</v>
      </c>
    </row>
    <row r="17" spans="1:4">
      <c r="A17" s="50" t="s">
        <v>73</v>
      </c>
      <c r="B17" s="48" t="s">
        <v>74</v>
      </c>
      <c r="C17" s="117">
        <v>602.03</v>
      </c>
      <c r="D17" s="117"/>
    </row>
    <row r="18" spans="1:4" ht="29.25" customHeight="1">
      <c r="A18" s="50" t="s">
        <v>43</v>
      </c>
      <c r="B18" s="48" t="s">
        <v>23</v>
      </c>
      <c r="C18" s="118">
        <v>4120851</v>
      </c>
      <c r="D18" s="118">
        <v>4120851</v>
      </c>
    </row>
    <row r="19" spans="1:4">
      <c r="A19" s="50" t="s">
        <v>44</v>
      </c>
      <c r="B19" s="48" t="s">
        <v>24</v>
      </c>
      <c r="C19" s="114">
        <v>853911.4</v>
      </c>
      <c r="D19" s="114">
        <v>961334.64</v>
      </c>
    </row>
    <row r="20" spans="1:4">
      <c r="A20" s="50" t="s">
        <v>45</v>
      </c>
      <c r="B20" s="48" t="s">
        <v>25</v>
      </c>
      <c r="C20" s="117">
        <v>3636268.8</v>
      </c>
      <c r="D20" s="117">
        <v>2436268.7999999998</v>
      </c>
    </row>
    <row r="21" spans="1:4" ht="16.5" customHeight="1">
      <c r="A21" s="348" t="s">
        <v>46</v>
      </c>
      <c r="B21" s="349" t="s">
        <v>26</v>
      </c>
      <c r="C21" s="350">
        <f t="shared" ref="C21" si="0">C23</f>
        <v>6538390</v>
      </c>
      <c r="D21" s="350">
        <f>D23</f>
        <v>5252390</v>
      </c>
    </row>
    <row r="22" spans="1:4" ht="15" hidden="1" customHeight="1">
      <c r="A22" s="348"/>
      <c r="B22" s="349"/>
      <c r="C22" s="350"/>
      <c r="D22" s="350"/>
    </row>
    <row r="23" spans="1:4" ht="26.25" customHeight="1">
      <c r="A23" s="275" t="s">
        <v>860</v>
      </c>
      <c r="B23" s="351" t="s">
        <v>861</v>
      </c>
      <c r="C23" s="118">
        <v>6538390</v>
      </c>
      <c r="D23" s="307">
        <v>5252390</v>
      </c>
    </row>
    <row r="24" spans="1:4" ht="15" hidden="1" customHeight="1">
      <c r="A24" s="275"/>
      <c r="B24" s="351"/>
      <c r="C24" s="117"/>
      <c r="D24" s="307"/>
    </row>
    <row r="25" spans="1:4" ht="14.25" customHeight="1">
      <c r="A25" s="46" t="s">
        <v>47</v>
      </c>
      <c r="B25" s="47" t="s">
        <v>27</v>
      </c>
      <c r="C25" s="110">
        <f t="shared" ref="C25" si="1">C26+C27+C28</f>
        <v>9806864.4499999993</v>
      </c>
      <c r="D25" s="110">
        <f>D26+D27+D28</f>
        <v>9756694.4499999993</v>
      </c>
    </row>
    <row r="26" spans="1:4">
      <c r="A26" s="50" t="s">
        <v>48</v>
      </c>
      <c r="B26" s="48" t="s">
        <v>28</v>
      </c>
      <c r="C26" s="117">
        <v>11314.45</v>
      </c>
      <c r="D26" s="117">
        <v>11314.45</v>
      </c>
    </row>
    <row r="27" spans="1:4">
      <c r="A27" s="50" t="s">
        <v>49</v>
      </c>
      <c r="B27" s="48" t="s">
        <v>29</v>
      </c>
      <c r="C27" s="117">
        <v>7590550</v>
      </c>
      <c r="D27" s="117">
        <v>7740380</v>
      </c>
    </row>
    <row r="28" spans="1:4">
      <c r="A28" s="50" t="s">
        <v>50</v>
      </c>
      <c r="B28" s="48" t="s">
        <v>30</v>
      </c>
      <c r="C28" s="117">
        <v>2205000</v>
      </c>
      <c r="D28" s="117">
        <v>2005000</v>
      </c>
    </row>
    <row r="29" spans="1:4">
      <c r="A29" s="46" t="s">
        <v>177</v>
      </c>
      <c r="B29" s="47" t="s">
        <v>176</v>
      </c>
      <c r="C29" s="110">
        <f t="shared" ref="C29" si="2">C30+C31+C32</f>
        <v>9909310</v>
      </c>
      <c r="D29" s="110">
        <f>D30+D31+D32</f>
        <v>9087310</v>
      </c>
    </row>
    <row r="30" spans="1:4">
      <c r="A30" s="50" t="s">
        <v>172</v>
      </c>
      <c r="B30" s="48" t="s">
        <v>178</v>
      </c>
      <c r="C30" s="120">
        <v>1123100</v>
      </c>
      <c r="D30" s="120">
        <v>1123100</v>
      </c>
    </row>
    <row r="31" spans="1:4">
      <c r="A31" s="50" t="s">
        <v>171</v>
      </c>
      <c r="B31" s="48" t="s">
        <v>179</v>
      </c>
      <c r="C31" s="117">
        <v>7337710</v>
      </c>
      <c r="D31" s="117">
        <v>6515710</v>
      </c>
    </row>
    <row r="32" spans="1:4">
      <c r="A32" s="50" t="s">
        <v>173</v>
      </c>
      <c r="B32" s="48" t="s">
        <v>180</v>
      </c>
      <c r="C32" s="117">
        <v>1448500</v>
      </c>
      <c r="D32" s="109">
        <v>1448500</v>
      </c>
    </row>
    <row r="33" spans="1:4">
      <c r="A33" s="46" t="s">
        <v>51</v>
      </c>
      <c r="B33" s="22" t="s">
        <v>69</v>
      </c>
      <c r="C33" s="110">
        <f t="shared" ref="C33" si="3">C34+C35+C37+C38+C36</f>
        <v>138374001.48000002</v>
      </c>
      <c r="D33" s="110">
        <f>D34+D35+D37+D38+D36</f>
        <v>130327514.78</v>
      </c>
    </row>
    <row r="34" spans="1:4">
      <c r="A34" s="50" t="s">
        <v>52</v>
      </c>
      <c r="B34" s="25" t="s">
        <v>31</v>
      </c>
      <c r="C34" s="117">
        <v>17373715</v>
      </c>
      <c r="D34" s="117">
        <v>17373715</v>
      </c>
    </row>
    <row r="35" spans="1:4">
      <c r="A35" s="50" t="s">
        <v>53</v>
      </c>
      <c r="B35" s="25" t="s">
        <v>32</v>
      </c>
      <c r="C35" s="117">
        <v>103090168.48</v>
      </c>
      <c r="D35" s="117">
        <v>95123681.780000001</v>
      </c>
    </row>
    <row r="36" spans="1:4">
      <c r="A36" s="50" t="s">
        <v>184</v>
      </c>
      <c r="B36" s="25" t="s">
        <v>185</v>
      </c>
      <c r="C36" s="117">
        <v>5837273</v>
      </c>
      <c r="D36" s="117">
        <v>5837273</v>
      </c>
    </row>
    <row r="37" spans="1:4">
      <c r="A37" s="50" t="s">
        <v>54</v>
      </c>
      <c r="B37" s="25" t="s">
        <v>156</v>
      </c>
      <c r="C37" s="117">
        <v>1084450</v>
      </c>
      <c r="D37" s="117">
        <v>1084450</v>
      </c>
    </row>
    <row r="38" spans="1:4">
      <c r="A38" s="50" t="s">
        <v>55</v>
      </c>
      <c r="B38" s="25" t="s">
        <v>33</v>
      </c>
      <c r="C38" s="117">
        <v>10988395</v>
      </c>
      <c r="D38" s="117">
        <v>10908395</v>
      </c>
    </row>
    <row r="39" spans="1:4">
      <c r="A39" s="46" t="s">
        <v>56</v>
      </c>
      <c r="B39" s="22" t="s">
        <v>126</v>
      </c>
      <c r="C39" s="110">
        <f t="shared" ref="C39" si="4">C40+C41</f>
        <v>8952580</v>
      </c>
      <c r="D39" s="110">
        <f>D40+D41</f>
        <v>8952580</v>
      </c>
    </row>
    <row r="40" spans="1:4">
      <c r="A40" s="50" t="s">
        <v>57</v>
      </c>
      <c r="B40" s="25" t="s">
        <v>34</v>
      </c>
      <c r="C40" s="117">
        <v>6993270</v>
      </c>
      <c r="D40" s="109">
        <v>6993270</v>
      </c>
    </row>
    <row r="41" spans="1:4">
      <c r="A41" s="50" t="s">
        <v>124</v>
      </c>
      <c r="B41" s="25" t="s">
        <v>125</v>
      </c>
      <c r="C41" s="117">
        <v>1959310</v>
      </c>
      <c r="D41" s="117">
        <v>1959310</v>
      </c>
    </row>
    <row r="42" spans="1:4">
      <c r="A42" s="46" t="s">
        <v>58</v>
      </c>
      <c r="B42" s="22" t="s">
        <v>35</v>
      </c>
      <c r="C42" s="110">
        <f t="shared" ref="C42" si="5">C43+C45+C44</f>
        <v>3534501.73</v>
      </c>
      <c r="D42" s="110">
        <f>D43+D45+D44</f>
        <v>2826334.9299999997</v>
      </c>
    </row>
    <row r="43" spans="1:4">
      <c r="A43" s="50" t="s">
        <v>59</v>
      </c>
      <c r="B43" s="25" t="s">
        <v>36</v>
      </c>
      <c r="C43" s="117">
        <v>1516400</v>
      </c>
      <c r="D43" s="117">
        <v>1516400</v>
      </c>
    </row>
    <row r="44" spans="1:4">
      <c r="A44" s="50" t="s">
        <v>151</v>
      </c>
      <c r="B44" s="25" t="s">
        <v>152</v>
      </c>
      <c r="C44" s="117"/>
      <c r="D44" s="109"/>
    </row>
    <row r="45" spans="1:4">
      <c r="A45" s="50" t="s">
        <v>60</v>
      </c>
      <c r="B45" s="25" t="s">
        <v>37</v>
      </c>
      <c r="C45" s="117">
        <v>2018101.73</v>
      </c>
      <c r="D45" s="109">
        <v>1309934.93</v>
      </c>
    </row>
    <row r="46" spans="1:4">
      <c r="A46" s="46" t="s">
        <v>61</v>
      </c>
      <c r="B46" s="22" t="s">
        <v>38</v>
      </c>
      <c r="C46" s="121">
        <f>C47+C48</f>
        <v>530000</v>
      </c>
      <c r="D46" s="110">
        <f>D47+D48</f>
        <v>530000</v>
      </c>
    </row>
    <row r="47" spans="1:4">
      <c r="A47" s="99" t="s">
        <v>367</v>
      </c>
      <c r="B47" s="100" t="s">
        <v>373</v>
      </c>
      <c r="C47" s="117">
        <v>330000</v>
      </c>
      <c r="D47" s="109">
        <v>330000</v>
      </c>
    </row>
    <row r="48" spans="1:4">
      <c r="A48" s="108" t="s">
        <v>428</v>
      </c>
      <c r="B48" s="101" t="s">
        <v>429</v>
      </c>
      <c r="C48" s="117">
        <v>200000</v>
      </c>
      <c r="D48" s="109">
        <v>200000</v>
      </c>
    </row>
    <row r="49" spans="1:4" ht="21.75" customHeight="1">
      <c r="A49" s="46"/>
      <c r="B49" s="22" t="s">
        <v>39</v>
      </c>
      <c r="C49" s="110">
        <f>C12+C21+C25+C29+C33+C39+C42+C46</f>
        <v>205990992.69000003</v>
      </c>
      <c r="D49" s="110">
        <f>D12+D21+D25+D33+D39+D42+D46+D29</f>
        <v>193984990.40000001</v>
      </c>
    </row>
    <row r="51" spans="1:4">
      <c r="B51" s="49"/>
    </row>
    <row r="52" spans="1:4" ht="51.75" customHeight="1">
      <c r="B52" s="23"/>
    </row>
  </sheetData>
  <mergeCells count="20">
    <mergeCell ref="A7:C7"/>
    <mergeCell ref="B1:D1"/>
    <mergeCell ref="B2:D2"/>
    <mergeCell ref="B3:D3"/>
    <mergeCell ref="B4:D4"/>
    <mergeCell ref="B5:D5"/>
    <mergeCell ref="B6:C6"/>
    <mergeCell ref="A8:C8"/>
    <mergeCell ref="A9:D9"/>
    <mergeCell ref="A14:A15"/>
    <mergeCell ref="B14:B15"/>
    <mergeCell ref="C10:D10"/>
    <mergeCell ref="B10:B11"/>
    <mergeCell ref="A10:A11"/>
    <mergeCell ref="A21:A22"/>
    <mergeCell ref="B21:B22"/>
    <mergeCell ref="C21:C22"/>
    <mergeCell ref="D21:D22"/>
    <mergeCell ref="B23:B24"/>
    <mergeCell ref="D23:D24"/>
  </mergeCell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75"/>
  <sheetViews>
    <sheetView view="pageBreakPreview" zoomScale="115" zoomScaleSheetLayoutView="115" workbookViewId="0">
      <selection activeCell="A126" sqref="A126:A127"/>
    </sheetView>
  </sheetViews>
  <sheetFormatPr defaultRowHeight="15"/>
  <cols>
    <col min="1" max="1" width="72.140625" customWidth="1"/>
    <col min="2" max="2" width="4" customWidth="1"/>
    <col min="3" max="3" width="4.85546875" customWidth="1"/>
    <col min="4" max="4" width="10.85546875" customWidth="1"/>
    <col min="5" max="5" width="4.28515625" customWidth="1"/>
    <col min="6" max="6" width="15.140625" customWidth="1"/>
  </cols>
  <sheetData>
    <row r="1" spans="1:6" ht="15.75" customHeight="1">
      <c r="D1" s="286" t="s">
        <v>155</v>
      </c>
      <c r="E1" s="286"/>
      <c r="F1" s="286"/>
    </row>
    <row r="2" spans="1:6" ht="15.75" customHeight="1">
      <c r="D2" s="286" t="s">
        <v>0</v>
      </c>
      <c r="E2" s="286"/>
      <c r="F2" s="286"/>
    </row>
    <row r="3" spans="1:6" ht="15.75" customHeight="1">
      <c r="D3" s="286" t="s">
        <v>1</v>
      </c>
      <c r="E3" s="286"/>
      <c r="F3" s="286"/>
    </row>
    <row r="4" spans="1:6" ht="18.75" customHeight="1">
      <c r="A4" s="2"/>
      <c r="D4" s="286" t="s">
        <v>2</v>
      </c>
      <c r="E4" s="286"/>
      <c r="F4" s="286"/>
    </row>
    <row r="5" spans="1:6" ht="18.75" customHeight="1">
      <c r="A5" s="2"/>
      <c r="C5" s="286" t="s">
        <v>290</v>
      </c>
      <c r="D5" s="286"/>
      <c r="E5" s="286"/>
      <c r="F5" s="286"/>
    </row>
    <row r="6" spans="1:6" ht="18.75">
      <c r="A6" s="2"/>
    </row>
    <row r="7" spans="1:6" ht="15" customHeight="1">
      <c r="A7" s="303" t="s">
        <v>68</v>
      </c>
      <c r="B7" s="352"/>
      <c r="C7" s="352"/>
      <c r="D7" s="352"/>
      <c r="E7" s="352"/>
      <c r="F7" s="352"/>
    </row>
    <row r="8" spans="1:6" ht="15" customHeight="1">
      <c r="A8" s="303" t="s">
        <v>783</v>
      </c>
      <c r="B8" s="352"/>
      <c r="C8" s="352"/>
      <c r="D8" s="352"/>
      <c r="E8" s="352"/>
      <c r="F8" s="352"/>
    </row>
    <row r="9" spans="1:6" ht="15.75">
      <c r="A9" s="153"/>
    </row>
    <row r="10" spans="1:6" ht="23.25" customHeight="1">
      <c r="A10" s="122"/>
      <c r="B10" s="123"/>
      <c r="C10" s="123"/>
      <c r="D10" s="123"/>
      <c r="E10" s="358" t="s">
        <v>347</v>
      </c>
      <c r="F10" s="358"/>
    </row>
    <row r="11" spans="1:6" ht="63.75" customHeight="1">
      <c r="A11" s="360"/>
      <c r="B11" s="360" t="s">
        <v>71</v>
      </c>
      <c r="C11" s="360" t="s">
        <v>62</v>
      </c>
      <c r="D11" s="359" t="s">
        <v>10</v>
      </c>
      <c r="E11" s="359" t="s">
        <v>63</v>
      </c>
      <c r="F11" s="359" t="s">
        <v>784</v>
      </c>
    </row>
    <row r="12" spans="1:6" ht="33" customHeight="1">
      <c r="A12" s="360"/>
      <c r="B12" s="360"/>
      <c r="C12" s="360"/>
      <c r="D12" s="359"/>
      <c r="E12" s="359"/>
      <c r="F12" s="359"/>
    </row>
    <row r="13" spans="1:6" ht="33" customHeight="1">
      <c r="A13" s="360"/>
      <c r="B13" s="360"/>
      <c r="C13" s="360"/>
      <c r="D13" s="359"/>
      <c r="E13" s="359"/>
      <c r="F13" s="359"/>
    </row>
    <row r="14" spans="1:6" ht="15.75">
      <c r="A14" s="124" t="s">
        <v>64</v>
      </c>
      <c r="B14" s="78" t="s">
        <v>66</v>
      </c>
      <c r="C14" s="125"/>
      <c r="D14" s="126"/>
      <c r="E14" s="126"/>
      <c r="F14" s="113">
        <f>F15+F16+F17+F18+F19+F20+F21+F22+F23+F24+F25+F26+F27+F28+F29+F30+F31+F32+F33+F34+F35+F36+F37+F38+F39+F40+F41+F42+F43+F44+F45+F46+F47+F48+F49+F50+F51+F52+F53+F54+F55+F56+F57+F58+F59+F60+F61+F62+F63</f>
        <v>47062577.969999999</v>
      </c>
    </row>
    <row r="15" spans="1:6" ht="56.25" customHeight="1">
      <c r="A15" s="172" t="s">
        <v>108</v>
      </c>
      <c r="B15" s="161" t="s">
        <v>66</v>
      </c>
      <c r="C15" s="161" t="s">
        <v>75</v>
      </c>
      <c r="D15" s="171">
        <v>4190000250</v>
      </c>
      <c r="E15" s="168">
        <v>100</v>
      </c>
      <c r="F15" s="137">
        <v>1575776</v>
      </c>
    </row>
    <row r="16" spans="1:6" ht="66.75" customHeight="1">
      <c r="A16" s="73" t="s">
        <v>746</v>
      </c>
      <c r="B16" s="161" t="s">
        <v>66</v>
      </c>
      <c r="C16" s="161" t="s">
        <v>42</v>
      </c>
      <c r="D16" s="170" t="s">
        <v>741</v>
      </c>
      <c r="E16" s="168">
        <v>100</v>
      </c>
      <c r="F16" s="137">
        <v>362675</v>
      </c>
    </row>
    <row r="17" spans="1:6" ht="44.25" customHeight="1">
      <c r="A17" s="73" t="s">
        <v>747</v>
      </c>
      <c r="B17" s="161" t="s">
        <v>66</v>
      </c>
      <c r="C17" s="161" t="s">
        <v>42</v>
      </c>
      <c r="D17" s="170" t="s">
        <v>741</v>
      </c>
      <c r="E17" s="168">
        <v>200</v>
      </c>
      <c r="F17" s="137">
        <v>58714.559999999998</v>
      </c>
    </row>
    <row r="18" spans="1:6" ht="40.5" customHeight="1">
      <c r="A18" s="166" t="s">
        <v>109</v>
      </c>
      <c r="B18" s="161" t="s">
        <v>66</v>
      </c>
      <c r="C18" s="161" t="s">
        <v>42</v>
      </c>
      <c r="D18" s="171">
        <v>4190000280</v>
      </c>
      <c r="E18" s="168">
        <v>100</v>
      </c>
      <c r="F18" s="137">
        <v>15625145.300000001</v>
      </c>
    </row>
    <row r="19" spans="1:6" ht="27.75" customHeight="1">
      <c r="A19" s="166" t="s">
        <v>140</v>
      </c>
      <c r="B19" s="161" t="s">
        <v>66</v>
      </c>
      <c r="C19" s="161" t="s">
        <v>42</v>
      </c>
      <c r="D19" s="171">
        <v>4190000280</v>
      </c>
      <c r="E19" s="168">
        <v>200</v>
      </c>
      <c r="F19" s="137">
        <v>1456206.5</v>
      </c>
    </row>
    <row r="20" spans="1:6" ht="28.5" customHeight="1">
      <c r="A20" s="166" t="s">
        <v>110</v>
      </c>
      <c r="B20" s="161" t="s">
        <v>66</v>
      </c>
      <c r="C20" s="161" t="s">
        <v>42</v>
      </c>
      <c r="D20" s="171">
        <v>4190000280</v>
      </c>
      <c r="E20" s="168">
        <v>800</v>
      </c>
      <c r="F20" s="137">
        <v>25400</v>
      </c>
    </row>
    <row r="21" spans="1:6" ht="38.25" customHeight="1">
      <c r="A21" s="97" t="s">
        <v>431</v>
      </c>
      <c r="B21" s="161" t="s">
        <v>66</v>
      </c>
      <c r="C21" s="161" t="s">
        <v>73</v>
      </c>
      <c r="D21" s="29">
        <v>4490051200</v>
      </c>
      <c r="E21" s="74">
        <v>200</v>
      </c>
      <c r="F21" s="114">
        <v>11030.79</v>
      </c>
    </row>
    <row r="22" spans="1:6" ht="38.25" customHeight="1">
      <c r="A22" s="169" t="s">
        <v>540</v>
      </c>
      <c r="B22" s="161" t="s">
        <v>66</v>
      </c>
      <c r="C22" s="161" t="s">
        <v>45</v>
      </c>
      <c r="D22" s="170" t="s">
        <v>724</v>
      </c>
      <c r="E22" s="174">
        <v>200</v>
      </c>
      <c r="F22" s="137">
        <v>100000</v>
      </c>
    </row>
    <row r="23" spans="1:6" ht="38.25" customHeight="1">
      <c r="A23" s="166" t="s">
        <v>554</v>
      </c>
      <c r="B23" s="161" t="s">
        <v>66</v>
      </c>
      <c r="C23" s="161" t="s">
        <v>45</v>
      </c>
      <c r="D23" s="167" t="s">
        <v>729</v>
      </c>
      <c r="E23" s="168">
        <v>200</v>
      </c>
      <c r="F23" s="137">
        <v>400000</v>
      </c>
    </row>
    <row r="24" spans="1:6" ht="32.25" customHeight="1">
      <c r="A24" s="177" t="s">
        <v>555</v>
      </c>
      <c r="B24" s="161" t="s">
        <v>66</v>
      </c>
      <c r="C24" s="161" t="s">
        <v>45</v>
      </c>
      <c r="D24" s="170" t="s">
        <v>730</v>
      </c>
      <c r="E24" s="168">
        <v>200</v>
      </c>
      <c r="F24" s="137">
        <v>100000</v>
      </c>
    </row>
    <row r="25" spans="1:6" ht="25.5" customHeight="1">
      <c r="A25" s="169" t="s">
        <v>556</v>
      </c>
      <c r="B25" s="161" t="s">
        <v>66</v>
      </c>
      <c r="C25" s="161" t="s">
        <v>45</v>
      </c>
      <c r="D25" s="167" t="s">
        <v>731</v>
      </c>
      <c r="E25" s="168">
        <v>200</v>
      </c>
      <c r="F25" s="137">
        <v>1200000</v>
      </c>
    </row>
    <row r="26" spans="1:6" ht="27.75" customHeight="1">
      <c r="A26" s="176" t="s">
        <v>563</v>
      </c>
      <c r="B26" s="161" t="s">
        <v>66</v>
      </c>
      <c r="C26" s="161" t="s">
        <v>45</v>
      </c>
      <c r="D26" s="167" t="s">
        <v>735</v>
      </c>
      <c r="E26" s="168">
        <v>200</v>
      </c>
      <c r="F26" s="137">
        <v>40000</v>
      </c>
    </row>
    <row r="27" spans="1:6" ht="26.25" customHeight="1">
      <c r="A27" s="176" t="s">
        <v>567</v>
      </c>
      <c r="B27" s="161" t="s">
        <v>66</v>
      </c>
      <c r="C27" s="161" t="s">
        <v>45</v>
      </c>
      <c r="D27" s="167" t="s">
        <v>736</v>
      </c>
      <c r="E27" s="168">
        <v>200</v>
      </c>
      <c r="F27" s="137">
        <v>10000</v>
      </c>
    </row>
    <row r="28" spans="1:6" ht="39">
      <c r="A28" s="169" t="s">
        <v>575</v>
      </c>
      <c r="B28" s="161" t="s">
        <v>66</v>
      </c>
      <c r="C28" s="161" t="s">
        <v>45</v>
      </c>
      <c r="D28" s="167" t="s">
        <v>737</v>
      </c>
      <c r="E28" s="168">
        <v>200</v>
      </c>
      <c r="F28" s="137">
        <v>700000</v>
      </c>
    </row>
    <row r="29" spans="1:6" ht="51">
      <c r="A29" s="176" t="s">
        <v>576</v>
      </c>
      <c r="B29" s="161" t="s">
        <v>66</v>
      </c>
      <c r="C29" s="161" t="s">
        <v>45</v>
      </c>
      <c r="D29" s="167" t="s">
        <v>577</v>
      </c>
      <c r="E29" s="168">
        <v>200</v>
      </c>
      <c r="F29" s="137">
        <v>100000</v>
      </c>
    </row>
    <row r="30" spans="1:6" ht="42.75" customHeight="1">
      <c r="A30" s="169" t="s">
        <v>581</v>
      </c>
      <c r="B30" s="161" t="s">
        <v>66</v>
      </c>
      <c r="C30" s="161" t="s">
        <v>45</v>
      </c>
      <c r="D30" s="167" t="s">
        <v>738</v>
      </c>
      <c r="E30" s="168">
        <v>200</v>
      </c>
      <c r="F30" s="137">
        <v>50000</v>
      </c>
    </row>
    <row r="31" spans="1:6" ht="40.5" customHeight="1">
      <c r="A31" s="169" t="s">
        <v>138</v>
      </c>
      <c r="B31" s="161" t="s">
        <v>66</v>
      </c>
      <c r="C31" s="161" t="s">
        <v>45</v>
      </c>
      <c r="D31" s="170" t="s">
        <v>739</v>
      </c>
      <c r="E31" s="168">
        <v>200</v>
      </c>
      <c r="F31" s="137">
        <v>350000</v>
      </c>
    </row>
    <row r="32" spans="1:6" ht="41.25" customHeight="1">
      <c r="A32" s="30" t="s">
        <v>146</v>
      </c>
      <c r="B32" s="161" t="s">
        <v>66</v>
      </c>
      <c r="C32" s="161" t="s">
        <v>45</v>
      </c>
      <c r="D32" s="29">
        <v>4390080350</v>
      </c>
      <c r="E32" s="163">
        <v>200</v>
      </c>
      <c r="F32" s="114">
        <v>6189</v>
      </c>
    </row>
    <row r="33" spans="1:6" ht="25.5">
      <c r="A33" s="30" t="s">
        <v>149</v>
      </c>
      <c r="B33" s="262" t="s">
        <v>66</v>
      </c>
      <c r="C33" s="262" t="s">
        <v>45</v>
      </c>
      <c r="D33" s="29">
        <v>4290020120</v>
      </c>
      <c r="E33" s="263">
        <v>800</v>
      </c>
      <c r="F33" s="114">
        <v>50000</v>
      </c>
    </row>
    <row r="34" spans="1:6" ht="41.25" customHeight="1">
      <c r="A34" s="30" t="s">
        <v>143</v>
      </c>
      <c r="B34" s="262" t="s">
        <v>66</v>
      </c>
      <c r="C34" s="262" t="s">
        <v>45</v>
      </c>
      <c r="D34" s="29">
        <v>4290020140</v>
      </c>
      <c r="E34" s="263">
        <v>200</v>
      </c>
      <c r="F34" s="114">
        <v>84000</v>
      </c>
    </row>
    <row r="35" spans="1:6" ht="39.75" customHeight="1">
      <c r="A35" s="30" t="s">
        <v>144</v>
      </c>
      <c r="B35" s="161" t="s">
        <v>66</v>
      </c>
      <c r="C35" s="262" t="s">
        <v>860</v>
      </c>
      <c r="D35" s="29">
        <v>4290020150</v>
      </c>
      <c r="E35" s="163">
        <v>200</v>
      </c>
      <c r="F35" s="114">
        <v>1286300</v>
      </c>
    </row>
    <row r="36" spans="1:6" ht="51">
      <c r="A36" s="32" t="s">
        <v>857</v>
      </c>
      <c r="B36" s="161" t="s">
        <v>66</v>
      </c>
      <c r="C36" s="161" t="s">
        <v>48</v>
      </c>
      <c r="D36" s="29">
        <v>4390080370</v>
      </c>
      <c r="E36" s="163">
        <v>200</v>
      </c>
      <c r="F36" s="114">
        <v>30983.33</v>
      </c>
    </row>
    <row r="37" spans="1:6" ht="80.25" customHeight="1">
      <c r="A37" s="79" t="s">
        <v>430</v>
      </c>
      <c r="B37" s="262" t="s">
        <v>66</v>
      </c>
      <c r="C37" s="262" t="s">
        <v>48</v>
      </c>
      <c r="D37" s="29">
        <v>4390082400</v>
      </c>
      <c r="E37" s="263">
        <v>200</v>
      </c>
      <c r="F37" s="114">
        <v>228137</v>
      </c>
    </row>
    <row r="38" spans="1:6" ht="40.5" customHeight="1">
      <c r="A38" s="175" t="s">
        <v>499</v>
      </c>
      <c r="B38" s="161" t="s">
        <v>66</v>
      </c>
      <c r="C38" s="161" t="s">
        <v>49</v>
      </c>
      <c r="D38" s="170" t="s">
        <v>673</v>
      </c>
      <c r="E38" s="168">
        <v>200</v>
      </c>
      <c r="F38" s="137">
        <v>6662520</v>
      </c>
    </row>
    <row r="39" spans="1:6" ht="54.75" customHeight="1">
      <c r="A39" s="175" t="s">
        <v>503</v>
      </c>
      <c r="B39" s="161" t="s">
        <v>66</v>
      </c>
      <c r="C39" s="161" t="s">
        <v>49</v>
      </c>
      <c r="D39" s="170" t="s">
        <v>674</v>
      </c>
      <c r="E39" s="168">
        <v>200</v>
      </c>
      <c r="F39" s="137">
        <v>500000</v>
      </c>
    </row>
    <row r="40" spans="1:6" ht="67.5" customHeight="1">
      <c r="A40" s="196" t="s">
        <v>748</v>
      </c>
      <c r="B40" s="161" t="s">
        <v>66</v>
      </c>
      <c r="C40" s="161" t="s">
        <v>49</v>
      </c>
      <c r="D40" s="170" t="s">
        <v>675</v>
      </c>
      <c r="E40" s="168">
        <v>200</v>
      </c>
      <c r="F40" s="137">
        <v>5523790.4900000002</v>
      </c>
    </row>
    <row r="41" spans="1:6" ht="39">
      <c r="A41" s="169" t="s">
        <v>508</v>
      </c>
      <c r="B41" s="161" t="s">
        <v>66</v>
      </c>
      <c r="C41" s="161" t="s">
        <v>49</v>
      </c>
      <c r="D41" s="170" t="s">
        <v>714</v>
      </c>
      <c r="E41" s="168">
        <v>200</v>
      </c>
      <c r="F41" s="137">
        <v>35000</v>
      </c>
    </row>
    <row r="42" spans="1:6" ht="77.25">
      <c r="A42" s="169" t="s">
        <v>699</v>
      </c>
      <c r="B42" s="228" t="s">
        <v>66</v>
      </c>
      <c r="C42" s="228" t="s">
        <v>49</v>
      </c>
      <c r="D42" s="170" t="s">
        <v>715</v>
      </c>
      <c r="E42" s="168">
        <v>200</v>
      </c>
      <c r="F42" s="137">
        <v>500000</v>
      </c>
    </row>
    <row r="43" spans="1:6">
      <c r="A43" s="30" t="s">
        <v>859</v>
      </c>
      <c r="B43" s="279" t="s">
        <v>66</v>
      </c>
      <c r="C43" s="279" t="s">
        <v>49</v>
      </c>
      <c r="D43" s="279" t="s">
        <v>862</v>
      </c>
      <c r="E43" s="280">
        <v>200</v>
      </c>
      <c r="F43" s="114">
        <v>1800000</v>
      </c>
    </row>
    <row r="44" spans="1:6" ht="26.25">
      <c r="A44" s="249" t="s">
        <v>493</v>
      </c>
      <c r="B44" s="228" t="s">
        <v>66</v>
      </c>
      <c r="C44" s="228" t="s">
        <v>50</v>
      </c>
      <c r="D44" s="224">
        <v>2410120200</v>
      </c>
      <c r="E44" s="224">
        <v>800</v>
      </c>
      <c r="F44" s="137">
        <v>30000</v>
      </c>
    </row>
    <row r="45" spans="1:6" ht="30" customHeight="1">
      <c r="A45" s="166" t="s">
        <v>676</v>
      </c>
      <c r="B45" s="228" t="s">
        <v>66</v>
      </c>
      <c r="C45" s="228" t="s">
        <v>50</v>
      </c>
      <c r="D45" s="170" t="s">
        <v>725</v>
      </c>
      <c r="E45" s="168">
        <v>200</v>
      </c>
      <c r="F45" s="137">
        <v>550000</v>
      </c>
    </row>
    <row r="46" spans="1:6" ht="26.25" customHeight="1">
      <c r="A46" s="166" t="s">
        <v>677</v>
      </c>
      <c r="B46" s="161" t="s">
        <v>66</v>
      </c>
      <c r="C46" s="161" t="s">
        <v>50</v>
      </c>
      <c r="D46" s="167" t="s">
        <v>805</v>
      </c>
      <c r="E46" s="168">
        <v>200</v>
      </c>
      <c r="F46" s="137">
        <v>150000</v>
      </c>
    </row>
    <row r="47" spans="1:6" ht="25.5">
      <c r="A47" s="4" t="s">
        <v>815</v>
      </c>
      <c r="B47" s="228" t="s">
        <v>66</v>
      </c>
      <c r="C47" s="228" t="s">
        <v>50</v>
      </c>
      <c r="D47" s="224">
        <v>3120220850</v>
      </c>
      <c r="E47" s="224">
        <v>200</v>
      </c>
      <c r="F47" s="137">
        <v>550000</v>
      </c>
    </row>
    <row r="48" spans="1:6" ht="42" customHeight="1">
      <c r="A48" s="4" t="s">
        <v>816</v>
      </c>
      <c r="B48" s="228" t="s">
        <v>66</v>
      </c>
      <c r="C48" s="228" t="s">
        <v>50</v>
      </c>
      <c r="D48" s="224">
        <v>3120220860</v>
      </c>
      <c r="E48" s="224">
        <v>200</v>
      </c>
      <c r="F48" s="137">
        <v>250000</v>
      </c>
    </row>
    <row r="49" spans="1:6" ht="39">
      <c r="A49" s="254" t="s">
        <v>688</v>
      </c>
      <c r="B49" s="227" t="s">
        <v>66</v>
      </c>
      <c r="C49" s="227" t="s">
        <v>50</v>
      </c>
      <c r="D49" s="255" t="s">
        <v>734</v>
      </c>
      <c r="E49" s="256">
        <v>200</v>
      </c>
      <c r="F49" s="257">
        <v>75000</v>
      </c>
    </row>
    <row r="50" spans="1:6" ht="27.75" customHeight="1">
      <c r="A50" s="90" t="s">
        <v>158</v>
      </c>
      <c r="B50" s="161" t="s">
        <v>66</v>
      </c>
      <c r="C50" s="161" t="s">
        <v>50</v>
      </c>
      <c r="D50" s="96">
        <v>4290020180</v>
      </c>
      <c r="E50" s="96">
        <v>200</v>
      </c>
      <c r="F50" s="116">
        <v>210000</v>
      </c>
    </row>
    <row r="51" spans="1:6" ht="39">
      <c r="A51" s="169" t="s">
        <v>537</v>
      </c>
      <c r="B51" s="161" t="s">
        <v>66</v>
      </c>
      <c r="C51" s="161" t="s">
        <v>172</v>
      </c>
      <c r="D51" s="170" t="s">
        <v>716</v>
      </c>
      <c r="E51" s="174">
        <v>200</v>
      </c>
      <c r="F51" s="137">
        <v>879900</v>
      </c>
    </row>
    <row r="52" spans="1:6" ht="27" customHeight="1">
      <c r="A52" s="169" t="s">
        <v>170</v>
      </c>
      <c r="B52" s="161" t="s">
        <v>66</v>
      </c>
      <c r="C52" s="161" t="s">
        <v>172</v>
      </c>
      <c r="D52" s="170" t="s">
        <v>717</v>
      </c>
      <c r="E52" s="174">
        <v>200</v>
      </c>
      <c r="F52" s="137">
        <v>143200</v>
      </c>
    </row>
    <row r="53" spans="1:6" ht="39">
      <c r="A53" s="169" t="s">
        <v>531</v>
      </c>
      <c r="B53" s="161" t="s">
        <v>66</v>
      </c>
      <c r="C53" s="161" t="s">
        <v>171</v>
      </c>
      <c r="D53" s="170" t="s">
        <v>529</v>
      </c>
      <c r="E53" s="174">
        <v>400</v>
      </c>
      <c r="F53" s="137">
        <v>337710</v>
      </c>
    </row>
    <row r="54" spans="1:6" ht="27" customHeight="1">
      <c r="A54" s="169" t="s">
        <v>169</v>
      </c>
      <c r="B54" s="161" t="s">
        <v>66</v>
      </c>
      <c r="C54" s="161" t="s">
        <v>171</v>
      </c>
      <c r="D54" s="170" t="s">
        <v>721</v>
      </c>
      <c r="E54" s="168">
        <v>200</v>
      </c>
      <c r="F54" s="137">
        <v>500000</v>
      </c>
    </row>
    <row r="55" spans="1:6" ht="30" customHeight="1">
      <c r="A55" s="166" t="s">
        <v>680</v>
      </c>
      <c r="B55" s="161" t="s">
        <v>66</v>
      </c>
      <c r="C55" s="161" t="s">
        <v>171</v>
      </c>
      <c r="D55" s="167" t="s">
        <v>727</v>
      </c>
      <c r="E55" s="168">
        <v>200</v>
      </c>
      <c r="F55" s="137">
        <v>1100000</v>
      </c>
    </row>
    <row r="56" spans="1:6" ht="41.25" customHeight="1">
      <c r="A56" s="166" t="s">
        <v>681</v>
      </c>
      <c r="B56" s="161" t="s">
        <v>66</v>
      </c>
      <c r="C56" s="161" t="s">
        <v>171</v>
      </c>
      <c r="D56" s="167" t="s">
        <v>728</v>
      </c>
      <c r="E56" s="168">
        <v>200</v>
      </c>
      <c r="F56" s="137">
        <v>400000</v>
      </c>
    </row>
    <row r="57" spans="1:6" ht="41.25" customHeight="1">
      <c r="A57" s="73" t="s">
        <v>852</v>
      </c>
      <c r="B57" s="262" t="s">
        <v>66</v>
      </c>
      <c r="C57" s="262" t="s">
        <v>171</v>
      </c>
      <c r="D57" s="262" t="s">
        <v>853</v>
      </c>
      <c r="E57" s="263">
        <v>200</v>
      </c>
      <c r="F57" s="137">
        <v>50000</v>
      </c>
    </row>
    <row r="58" spans="1:6" ht="26.25" customHeight="1">
      <c r="A58" s="169" t="s">
        <v>283</v>
      </c>
      <c r="B58" s="161" t="s">
        <v>66</v>
      </c>
      <c r="C58" s="75" t="s">
        <v>173</v>
      </c>
      <c r="D58" s="170" t="s">
        <v>719</v>
      </c>
      <c r="E58" s="168">
        <v>200</v>
      </c>
      <c r="F58" s="137">
        <v>529100</v>
      </c>
    </row>
    <row r="59" spans="1:6" ht="28.5" customHeight="1">
      <c r="A59" s="169" t="s">
        <v>284</v>
      </c>
      <c r="B59" s="161" t="s">
        <v>66</v>
      </c>
      <c r="C59" s="75" t="s">
        <v>173</v>
      </c>
      <c r="D59" s="170" t="s">
        <v>720</v>
      </c>
      <c r="E59" s="174">
        <v>200</v>
      </c>
      <c r="F59" s="137">
        <v>358800</v>
      </c>
    </row>
    <row r="60" spans="1:6" ht="29.25" customHeight="1">
      <c r="A60" s="166" t="s">
        <v>285</v>
      </c>
      <c r="B60" s="161" t="s">
        <v>66</v>
      </c>
      <c r="C60" s="75" t="s">
        <v>173</v>
      </c>
      <c r="D60" s="170" t="s">
        <v>722</v>
      </c>
      <c r="E60" s="174">
        <v>200</v>
      </c>
      <c r="F60" s="137">
        <v>150000</v>
      </c>
    </row>
    <row r="61" spans="1:6" ht="28.5" customHeight="1">
      <c r="A61" s="169" t="s">
        <v>286</v>
      </c>
      <c r="B61" s="161" t="s">
        <v>66</v>
      </c>
      <c r="C61" s="75" t="s">
        <v>173</v>
      </c>
      <c r="D61" s="170" t="s">
        <v>723</v>
      </c>
      <c r="E61" s="174">
        <v>200</v>
      </c>
      <c r="F61" s="137">
        <v>50000</v>
      </c>
    </row>
    <row r="62" spans="1:6" ht="29.25" customHeight="1">
      <c r="A62" s="169" t="s">
        <v>192</v>
      </c>
      <c r="B62" s="161" t="s">
        <v>66</v>
      </c>
      <c r="C62" s="75" t="s">
        <v>173</v>
      </c>
      <c r="D62" s="170" t="s">
        <v>544</v>
      </c>
      <c r="E62" s="174">
        <v>200</v>
      </c>
      <c r="F62" s="137">
        <v>360600</v>
      </c>
    </row>
    <row r="63" spans="1:6" ht="27" customHeight="1">
      <c r="A63" s="71" t="s">
        <v>114</v>
      </c>
      <c r="B63" s="161" t="s">
        <v>66</v>
      </c>
      <c r="C63" s="75" t="s">
        <v>59</v>
      </c>
      <c r="D63" s="29">
        <v>4290007010</v>
      </c>
      <c r="E63" s="163">
        <v>300</v>
      </c>
      <c r="F63" s="114">
        <v>1516400</v>
      </c>
    </row>
    <row r="64" spans="1:6" ht="18" customHeight="1">
      <c r="A64" s="77" t="s">
        <v>65</v>
      </c>
      <c r="B64" s="78" t="s">
        <v>67</v>
      </c>
      <c r="C64" s="161"/>
      <c r="D64" s="29"/>
      <c r="E64" s="29"/>
      <c r="F64" s="127">
        <f>F65+F66</f>
        <v>688509</v>
      </c>
    </row>
    <row r="65" spans="1:6" ht="54.75" customHeight="1">
      <c r="A65" s="166" t="s">
        <v>107</v>
      </c>
      <c r="B65" s="161" t="s">
        <v>67</v>
      </c>
      <c r="C65" s="161" t="s">
        <v>41</v>
      </c>
      <c r="D65" s="171">
        <v>4090000270</v>
      </c>
      <c r="E65" s="168">
        <v>100</v>
      </c>
      <c r="F65" s="137">
        <v>587823</v>
      </c>
    </row>
    <row r="66" spans="1:6" ht="25.5" customHeight="1">
      <c r="A66" s="166" t="s">
        <v>139</v>
      </c>
      <c r="B66" s="161" t="s">
        <v>67</v>
      </c>
      <c r="C66" s="161" t="s">
        <v>41</v>
      </c>
      <c r="D66" s="171">
        <v>4090000270</v>
      </c>
      <c r="E66" s="168">
        <v>200</v>
      </c>
      <c r="F66" s="137">
        <v>100686</v>
      </c>
    </row>
    <row r="67" spans="1:6" ht="22.5" customHeight="1">
      <c r="A67" s="77" t="s">
        <v>4</v>
      </c>
      <c r="B67" s="78" t="s">
        <v>5</v>
      </c>
      <c r="C67" s="161"/>
      <c r="D67" s="29"/>
      <c r="E67" s="29"/>
      <c r="F67" s="113">
        <f>F68+F69+F70+F71+F72+F73+F74+F75+F76+F77+F78+F79+F81+F82+F83+F84+F89+F90+F91+F92+F93+F94+F98+F100+F85+F86+F87+F88+F95+F96+F97</f>
        <v>30025709.670000002</v>
      </c>
    </row>
    <row r="68" spans="1:6" ht="51">
      <c r="A68" s="166" t="s">
        <v>111</v>
      </c>
      <c r="B68" s="161" t="s">
        <v>5</v>
      </c>
      <c r="C68" s="161" t="s">
        <v>43</v>
      </c>
      <c r="D68" s="171">
        <v>4190000290</v>
      </c>
      <c r="E68" s="168">
        <v>100</v>
      </c>
      <c r="F68" s="137">
        <v>3905646</v>
      </c>
    </row>
    <row r="69" spans="1:6" ht="40.5" customHeight="1">
      <c r="A69" s="166" t="s">
        <v>142</v>
      </c>
      <c r="B69" s="161" t="s">
        <v>5</v>
      </c>
      <c r="C69" s="161" t="s">
        <v>43</v>
      </c>
      <c r="D69" s="171">
        <v>4190000290</v>
      </c>
      <c r="E69" s="168">
        <v>200</v>
      </c>
      <c r="F69" s="137">
        <v>213205</v>
      </c>
    </row>
    <row r="70" spans="1:6" ht="25.5">
      <c r="A70" s="166" t="s">
        <v>112</v>
      </c>
      <c r="B70" s="161" t="s">
        <v>5</v>
      </c>
      <c r="C70" s="161" t="s">
        <v>43</v>
      </c>
      <c r="D70" s="171">
        <v>4190000290</v>
      </c>
      <c r="E70" s="168">
        <v>800</v>
      </c>
      <c r="F70" s="137">
        <v>2000</v>
      </c>
    </row>
    <row r="71" spans="1:6" ht="25.5">
      <c r="A71" s="166" t="s">
        <v>113</v>
      </c>
      <c r="B71" s="161" t="s">
        <v>5</v>
      </c>
      <c r="C71" s="161" t="s">
        <v>44</v>
      </c>
      <c r="D71" s="171">
        <v>4290020090</v>
      </c>
      <c r="E71" s="168">
        <v>800</v>
      </c>
      <c r="F71" s="114">
        <v>708931.67</v>
      </c>
    </row>
    <row r="72" spans="1:6" ht="39">
      <c r="A72" s="169" t="s">
        <v>575</v>
      </c>
      <c r="B72" s="197" t="s">
        <v>5</v>
      </c>
      <c r="C72" s="161" t="s">
        <v>45</v>
      </c>
      <c r="D72" s="167" t="s">
        <v>737</v>
      </c>
      <c r="E72" s="168">
        <v>200</v>
      </c>
      <c r="F72" s="137">
        <v>200000</v>
      </c>
    </row>
    <row r="73" spans="1:6" ht="63.75">
      <c r="A73" s="30" t="s">
        <v>17</v>
      </c>
      <c r="B73" s="161" t="s">
        <v>5</v>
      </c>
      <c r="C73" s="274" t="s">
        <v>860</v>
      </c>
      <c r="D73" s="29">
        <v>4290000300</v>
      </c>
      <c r="E73" s="163">
        <v>100</v>
      </c>
      <c r="F73" s="114">
        <v>3345679</v>
      </c>
    </row>
    <row r="74" spans="1:6" ht="38.25">
      <c r="A74" s="30" t="s">
        <v>145</v>
      </c>
      <c r="B74" s="161" t="s">
        <v>5</v>
      </c>
      <c r="C74" s="274" t="s">
        <v>860</v>
      </c>
      <c r="D74" s="29">
        <v>4290000300</v>
      </c>
      <c r="E74" s="163">
        <v>200</v>
      </c>
      <c r="F74" s="114">
        <v>2351029</v>
      </c>
    </row>
    <row r="75" spans="1:6" ht="38.25">
      <c r="A75" s="30" t="s">
        <v>18</v>
      </c>
      <c r="B75" s="161" t="s">
        <v>5</v>
      </c>
      <c r="C75" s="274" t="s">
        <v>860</v>
      </c>
      <c r="D75" s="29">
        <v>4290000300</v>
      </c>
      <c r="E75" s="163">
        <v>800</v>
      </c>
      <c r="F75" s="114">
        <v>6500</v>
      </c>
    </row>
    <row r="76" spans="1:6" ht="54" customHeight="1">
      <c r="A76" s="79" t="s">
        <v>417</v>
      </c>
      <c r="B76" s="161" t="s">
        <v>5</v>
      </c>
      <c r="C76" s="274" t="s">
        <v>860</v>
      </c>
      <c r="D76" s="155" t="s">
        <v>423</v>
      </c>
      <c r="E76" s="151">
        <v>100</v>
      </c>
      <c r="F76" s="154">
        <v>479505</v>
      </c>
    </row>
    <row r="77" spans="1:6" ht="51">
      <c r="A77" s="79" t="s">
        <v>418</v>
      </c>
      <c r="B77" s="161" t="s">
        <v>5</v>
      </c>
      <c r="C77" s="274" t="s">
        <v>860</v>
      </c>
      <c r="D77" s="155" t="s">
        <v>424</v>
      </c>
      <c r="E77" s="151">
        <v>100</v>
      </c>
      <c r="F77" s="154">
        <v>424402</v>
      </c>
    </row>
    <row r="78" spans="1:6" ht="39" customHeight="1">
      <c r="A78" s="172" t="s">
        <v>491</v>
      </c>
      <c r="B78" s="161" t="s">
        <v>5</v>
      </c>
      <c r="C78" s="161" t="s">
        <v>50</v>
      </c>
      <c r="D78" s="167" t="s">
        <v>709</v>
      </c>
      <c r="E78" s="168">
        <v>800</v>
      </c>
      <c r="F78" s="137">
        <v>200000</v>
      </c>
    </row>
    <row r="79" spans="1:6" ht="39" customHeight="1">
      <c r="A79" s="166" t="s">
        <v>492</v>
      </c>
      <c r="B79" s="161" t="s">
        <v>5</v>
      </c>
      <c r="C79" s="161" t="s">
        <v>50</v>
      </c>
      <c r="D79" s="167" t="s">
        <v>710</v>
      </c>
      <c r="E79" s="168">
        <v>800</v>
      </c>
      <c r="F79" s="137">
        <v>200000</v>
      </c>
    </row>
    <row r="80" spans="1:6" ht="27" customHeight="1">
      <c r="A80" s="169" t="s">
        <v>493</v>
      </c>
      <c r="B80" s="161" t="s">
        <v>5</v>
      </c>
      <c r="C80" s="161" t="s">
        <v>50</v>
      </c>
      <c r="D80" s="167" t="s">
        <v>711</v>
      </c>
      <c r="E80" s="168">
        <v>800</v>
      </c>
      <c r="F80" s="137"/>
    </row>
    <row r="81" spans="1:6" ht="51.75">
      <c r="A81" s="196" t="s">
        <v>422</v>
      </c>
      <c r="B81" s="161" t="s">
        <v>5</v>
      </c>
      <c r="C81" s="161" t="s">
        <v>172</v>
      </c>
      <c r="D81" s="170" t="s">
        <v>718</v>
      </c>
      <c r="E81" s="174">
        <v>800</v>
      </c>
      <c r="F81" s="137">
        <v>409300</v>
      </c>
    </row>
    <row r="82" spans="1:6" ht="51.75">
      <c r="A82" s="73" t="s">
        <v>846</v>
      </c>
      <c r="B82" s="262" t="s">
        <v>5</v>
      </c>
      <c r="C82" s="262" t="s">
        <v>171</v>
      </c>
      <c r="D82" s="262" t="s">
        <v>847</v>
      </c>
      <c r="E82" s="174">
        <v>800</v>
      </c>
      <c r="F82" s="137">
        <v>5000000</v>
      </c>
    </row>
    <row r="83" spans="1:6" ht="63.75">
      <c r="A83" s="166" t="s">
        <v>105</v>
      </c>
      <c r="B83" s="155" t="s">
        <v>5</v>
      </c>
      <c r="C83" s="155" t="s">
        <v>184</v>
      </c>
      <c r="D83" s="167" t="s">
        <v>655</v>
      </c>
      <c r="E83" s="168">
        <v>100</v>
      </c>
      <c r="F83" s="137">
        <v>1395494.7</v>
      </c>
    </row>
    <row r="84" spans="1:6" ht="38.25">
      <c r="A84" s="166" t="s">
        <v>137</v>
      </c>
      <c r="B84" s="155" t="s">
        <v>5</v>
      </c>
      <c r="C84" s="155" t="s">
        <v>184</v>
      </c>
      <c r="D84" s="167" t="s">
        <v>655</v>
      </c>
      <c r="E84" s="168">
        <v>200</v>
      </c>
      <c r="F84" s="137">
        <v>79739</v>
      </c>
    </row>
    <row r="85" spans="1:6" ht="77.25">
      <c r="A85" s="73" t="s">
        <v>840</v>
      </c>
      <c r="B85" s="260" t="s">
        <v>5</v>
      </c>
      <c r="C85" s="260" t="s">
        <v>184</v>
      </c>
      <c r="D85" s="76" t="s">
        <v>841</v>
      </c>
      <c r="E85" s="263">
        <v>100</v>
      </c>
      <c r="F85" s="114">
        <v>5105.3</v>
      </c>
    </row>
    <row r="86" spans="1:6" ht="83.25" customHeight="1">
      <c r="A86" s="73" t="s">
        <v>842</v>
      </c>
      <c r="B86" s="260" t="s">
        <v>5</v>
      </c>
      <c r="C86" s="260" t="s">
        <v>184</v>
      </c>
      <c r="D86" s="262" t="s">
        <v>843</v>
      </c>
      <c r="E86" s="263">
        <v>100</v>
      </c>
      <c r="F86" s="114">
        <v>505425</v>
      </c>
    </row>
    <row r="87" spans="1:6" ht="51">
      <c r="A87" s="79" t="s">
        <v>417</v>
      </c>
      <c r="B87" s="260" t="s">
        <v>5</v>
      </c>
      <c r="C87" s="260" t="s">
        <v>184</v>
      </c>
      <c r="D87" s="262" t="s">
        <v>844</v>
      </c>
      <c r="E87" s="263">
        <v>100</v>
      </c>
      <c r="F87" s="114">
        <v>155685</v>
      </c>
    </row>
    <row r="88" spans="1:6" ht="51">
      <c r="A88" s="79" t="s">
        <v>418</v>
      </c>
      <c r="B88" s="260" t="s">
        <v>5</v>
      </c>
      <c r="C88" s="260" t="s">
        <v>184</v>
      </c>
      <c r="D88" s="262" t="s">
        <v>845</v>
      </c>
      <c r="E88" s="263">
        <v>100</v>
      </c>
      <c r="F88" s="114">
        <v>123792</v>
      </c>
    </row>
    <row r="89" spans="1:6" ht="51" customHeight="1">
      <c r="A89" s="30" t="s">
        <v>99</v>
      </c>
      <c r="B89" s="155" t="s">
        <v>5</v>
      </c>
      <c r="C89" s="155" t="s">
        <v>57</v>
      </c>
      <c r="D89" s="158" t="s">
        <v>644</v>
      </c>
      <c r="E89" s="163">
        <v>100</v>
      </c>
      <c r="F89" s="114">
        <v>2387757</v>
      </c>
    </row>
    <row r="90" spans="1:6" ht="42" customHeight="1">
      <c r="A90" s="30" t="s">
        <v>134</v>
      </c>
      <c r="B90" s="155" t="s">
        <v>5</v>
      </c>
      <c r="C90" s="155" t="s">
        <v>57</v>
      </c>
      <c r="D90" s="158" t="s">
        <v>644</v>
      </c>
      <c r="E90" s="163">
        <v>200</v>
      </c>
      <c r="F90" s="114">
        <v>2468104</v>
      </c>
    </row>
    <row r="91" spans="1:6" ht="27" customHeight="1">
      <c r="A91" s="30" t="s">
        <v>100</v>
      </c>
      <c r="B91" s="155" t="s">
        <v>5</v>
      </c>
      <c r="C91" s="155" t="s">
        <v>57</v>
      </c>
      <c r="D91" s="158" t="s">
        <v>644</v>
      </c>
      <c r="E91" s="163">
        <v>800</v>
      </c>
      <c r="F91" s="114">
        <v>14000</v>
      </c>
    </row>
    <row r="92" spans="1:6" ht="32.25" customHeight="1">
      <c r="A92" s="91" t="s">
        <v>135</v>
      </c>
      <c r="B92" s="155" t="s">
        <v>5</v>
      </c>
      <c r="C92" s="155" t="s">
        <v>57</v>
      </c>
      <c r="D92" s="161" t="s">
        <v>645</v>
      </c>
      <c r="E92" s="163">
        <v>200</v>
      </c>
      <c r="F92" s="114">
        <v>15000</v>
      </c>
    </row>
    <row r="93" spans="1:6" ht="28.5" customHeight="1">
      <c r="A93" s="30" t="s">
        <v>136</v>
      </c>
      <c r="B93" s="155" t="s">
        <v>5</v>
      </c>
      <c r="C93" s="155" t="s">
        <v>57</v>
      </c>
      <c r="D93" s="158" t="s">
        <v>647</v>
      </c>
      <c r="E93" s="163">
        <v>200</v>
      </c>
      <c r="F93" s="114">
        <v>36154</v>
      </c>
    </row>
    <row r="94" spans="1:6" ht="67.5" customHeight="1">
      <c r="A94" s="30" t="s">
        <v>291</v>
      </c>
      <c r="B94" s="155" t="s">
        <v>5</v>
      </c>
      <c r="C94" s="155" t="s">
        <v>57</v>
      </c>
      <c r="D94" s="161" t="s">
        <v>651</v>
      </c>
      <c r="E94" s="163">
        <v>100</v>
      </c>
      <c r="F94" s="114">
        <v>244943</v>
      </c>
    </row>
    <row r="95" spans="1:6" ht="77.25">
      <c r="A95" s="73" t="s">
        <v>649</v>
      </c>
      <c r="B95" s="260" t="s">
        <v>5</v>
      </c>
      <c r="C95" s="260" t="s">
        <v>57</v>
      </c>
      <c r="D95" s="261" t="s">
        <v>650</v>
      </c>
      <c r="E95" s="263">
        <v>100</v>
      </c>
      <c r="F95" s="114">
        <v>2573031</v>
      </c>
    </row>
    <row r="96" spans="1:6" ht="51">
      <c r="A96" s="79" t="s">
        <v>417</v>
      </c>
      <c r="B96" s="260" t="s">
        <v>5</v>
      </c>
      <c r="C96" s="260" t="s">
        <v>57</v>
      </c>
      <c r="D96" s="262" t="s">
        <v>838</v>
      </c>
      <c r="E96" s="263">
        <v>100</v>
      </c>
      <c r="F96" s="114">
        <v>242764</v>
      </c>
    </row>
    <row r="97" spans="1:6" ht="51">
      <c r="A97" s="79" t="s">
        <v>418</v>
      </c>
      <c r="B97" s="260" t="s">
        <v>5</v>
      </c>
      <c r="C97" s="260" t="s">
        <v>57</v>
      </c>
      <c r="D97" s="262" t="s">
        <v>839</v>
      </c>
      <c r="E97" s="263">
        <v>100</v>
      </c>
      <c r="F97" s="114">
        <v>266682</v>
      </c>
    </row>
    <row r="98" spans="1:6" ht="54" customHeight="1">
      <c r="A98" s="4" t="s">
        <v>287</v>
      </c>
      <c r="B98" s="225" t="s">
        <v>5</v>
      </c>
      <c r="C98" s="225" t="s">
        <v>57</v>
      </c>
      <c r="D98" s="224">
        <v>2210400200</v>
      </c>
      <c r="E98" s="224">
        <v>100</v>
      </c>
      <c r="F98" s="226">
        <v>1453100</v>
      </c>
    </row>
    <row r="99" spans="1:6" ht="54.75" hidden="1" customHeight="1">
      <c r="A99" s="166" t="s">
        <v>287</v>
      </c>
      <c r="B99" s="225" t="s">
        <v>5</v>
      </c>
      <c r="C99" s="225" t="s">
        <v>57</v>
      </c>
      <c r="D99" s="170" t="s">
        <v>707</v>
      </c>
      <c r="E99" s="168">
        <v>100</v>
      </c>
      <c r="F99" s="137">
        <v>1453100</v>
      </c>
    </row>
    <row r="100" spans="1:6" ht="41.25" customHeight="1">
      <c r="A100" s="166" t="s">
        <v>288</v>
      </c>
      <c r="B100" s="225" t="s">
        <v>5</v>
      </c>
      <c r="C100" s="225" t="s">
        <v>57</v>
      </c>
      <c r="D100" s="170" t="s">
        <v>707</v>
      </c>
      <c r="E100" s="168">
        <v>200</v>
      </c>
      <c r="F100" s="137">
        <v>612736</v>
      </c>
    </row>
    <row r="101" spans="1:6" ht="18.75" customHeight="1">
      <c r="A101" s="192" t="s">
        <v>72</v>
      </c>
      <c r="B101" s="156" t="s">
        <v>6</v>
      </c>
      <c r="C101" s="155"/>
      <c r="D101" s="155"/>
      <c r="E101" s="157"/>
      <c r="F101" s="235">
        <f>F102+F103+F104+F105+F106+F107+F110+F111+F112+F114+F115+F116+F117+F118+F119+F120+F121+F122+F123+F124+F125+F126+F127+F133+F134+F135+F142+F143+F144+F145+F146+F147+F148+F149+F150+F151+F152+F153+F154+F155+F156+F157+F158+F159+F160+F161+F162+F108+F109+F128+F129+F130+F131+F132+F136+F137+F138+F139+F140+F141</f>
        <v>150433819.84</v>
      </c>
    </row>
    <row r="102" spans="1:6" ht="41.25" customHeight="1">
      <c r="A102" s="73" t="s">
        <v>595</v>
      </c>
      <c r="B102" s="155" t="s">
        <v>6</v>
      </c>
      <c r="C102" s="155" t="s">
        <v>52</v>
      </c>
      <c r="D102" s="161" t="s">
        <v>596</v>
      </c>
      <c r="E102" s="163">
        <v>200</v>
      </c>
      <c r="F102" s="114">
        <v>438600</v>
      </c>
    </row>
    <row r="103" spans="1:6" ht="90.75" customHeight="1">
      <c r="A103" s="182" t="s">
        <v>745</v>
      </c>
      <c r="B103" s="155" t="s">
        <v>6</v>
      </c>
      <c r="C103" s="155" t="s">
        <v>52</v>
      </c>
      <c r="D103" s="183" t="s">
        <v>601</v>
      </c>
      <c r="E103" s="184">
        <v>200</v>
      </c>
      <c r="F103" s="164">
        <v>51890</v>
      </c>
    </row>
    <row r="104" spans="1:6" ht="30.75" customHeight="1">
      <c r="A104" s="30" t="s">
        <v>131</v>
      </c>
      <c r="B104" s="155" t="s">
        <v>6</v>
      </c>
      <c r="C104" s="155" t="s">
        <v>52</v>
      </c>
      <c r="D104" s="161" t="s">
        <v>611</v>
      </c>
      <c r="E104" s="163">
        <v>200</v>
      </c>
      <c r="F104" s="114">
        <v>1371500</v>
      </c>
    </row>
    <row r="105" spans="1:6" ht="54.75" customHeight="1">
      <c r="A105" s="30" t="s">
        <v>79</v>
      </c>
      <c r="B105" s="155" t="s">
        <v>6</v>
      </c>
      <c r="C105" s="155" t="s">
        <v>52</v>
      </c>
      <c r="D105" s="161" t="s">
        <v>609</v>
      </c>
      <c r="E105" s="163">
        <v>100</v>
      </c>
      <c r="F105" s="114">
        <v>1914600</v>
      </c>
    </row>
    <row r="106" spans="1:6" ht="38.25">
      <c r="A106" s="30" t="s">
        <v>129</v>
      </c>
      <c r="B106" s="155" t="s">
        <v>6</v>
      </c>
      <c r="C106" s="155" t="s">
        <v>52</v>
      </c>
      <c r="D106" s="160" t="s">
        <v>609</v>
      </c>
      <c r="E106" s="163">
        <v>200</v>
      </c>
      <c r="F106" s="114">
        <v>3556100</v>
      </c>
    </row>
    <row r="107" spans="1:6" ht="26.25" customHeight="1">
      <c r="A107" s="30" t="s">
        <v>80</v>
      </c>
      <c r="B107" s="155" t="s">
        <v>6</v>
      </c>
      <c r="C107" s="155" t="s">
        <v>52</v>
      </c>
      <c r="D107" s="161" t="s">
        <v>609</v>
      </c>
      <c r="E107" s="163">
        <v>800</v>
      </c>
      <c r="F107" s="114">
        <v>188756.66</v>
      </c>
    </row>
    <row r="108" spans="1:6" ht="51">
      <c r="A108" s="79" t="s">
        <v>417</v>
      </c>
      <c r="B108" s="260" t="s">
        <v>6</v>
      </c>
      <c r="C108" s="260" t="s">
        <v>52</v>
      </c>
      <c r="D108" s="262" t="s">
        <v>612</v>
      </c>
      <c r="E108" s="263">
        <v>100</v>
      </c>
      <c r="F108" s="114">
        <v>804871</v>
      </c>
    </row>
    <row r="109" spans="1:6" ht="51">
      <c r="A109" s="79" t="s">
        <v>418</v>
      </c>
      <c r="B109" s="260" t="s">
        <v>6</v>
      </c>
      <c r="C109" s="260" t="s">
        <v>52</v>
      </c>
      <c r="D109" s="262" t="s">
        <v>613</v>
      </c>
      <c r="E109" s="263">
        <v>100</v>
      </c>
      <c r="F109" s="114">
        <v>133120</v>
      </c>
    </row>
    <row r="110" spans="1:6" ht="27.75" customHeight="1">
      <c r="A110" s="30" t="s">
        <v>130</v>
      </c>
      <c r="B110" s="155" t="s">
        <v>6</v>
      </c>
      <c r="C110" s="155" t="s">
        <v>52</v>
      </c>
      <c r="D110" s="161" t="s">
        <v>610</v>
      </c>
      <c r="E110" s="163">
        <v>200</v>
      </c>
      <c r="F110" s="114">
        <v>1299988</v>
      </c>
    </row>
    <row r="111" spans="1:6" ht="107.25" customHeight="1">
      <c r="A111" s="30" t="s">
        <v>749</v>
      </c>
      <c r="B111" s="155" t="s">
        <v>6</v>
      </c>
      <c r="C111" s="155" t="s">
        <v>52</v>
      </c>
      <c r="D111" s="161" t="s">
        <v>625</v>
      </c>
      <c r="E111" s="163">
        <v>100</v>
      </c>
      <c r="F111" s="114">
        <v>9183369</v>
      </c>
    </row>
    <row r="112" spans="1:6" ht="83.25" customHeight="1">
      <c r="A112" s="30" t="s">
        <v>750</v>
      </c>
      <c r="B112" s="155" t="s">
        <v>6</v>
      </c>
      <c r="C112" s="155" t="s">
        <v>52</v>
      </c>
      <c r="D112" s="161" t="s">
        <v>625</v>
      </c>
      <c r="E112" s="163">
        <v>200</v>
      </c>
      <c r="F112" s="114">
        <v>21615</v>
      </c>
    </row>
    <row r="113" spans="1:6" ht="9.75" hidden="1" customHeight="1">
      <c r="A113" s="79" t="s">
        <v>417</v>
      </c>
      <c r="B113" s="155" t="s">
        <v>6</v>
      </c>
      <c r="C113" s="155" t="s">
        <v>52</v>
      </c>
      <c r="D113" s="161" t="s">
        <v>612</v>
      </c>
      <c r="E113" s="163">
        <v>100</v>
      </c>
      <c r="F113" s="114">
        <v>461286</v>
      </c>
    </row>
    <row r="114" spans="1:6" ht="28.5" customHeight="1">
      <c r="A114" s="30" t="s">
        <v>592</v>
      </c>
      <c r="B114" s="155" t="s">
        <v>6</v>
      </c>
      <c r="C114" s="155" t="s">
        <v>53</v>
      </c>
      <c r="D114" s="161" t="s">
        <v>593</v>
      </c>
      <c r="E114" s="163">
        <v>200</v>
      </c>
      <c r="F114" s="114">
        <v>1799681.44</v>
      </c>
    </row>
    <row r="115" spans="1:6" ht="42" customHeight="1">
      <c r="A115" s="30" t="s">
        <v>594</v>
      </c>
      <c r="B115" s="225" t="s">
        <v>6</v>
      </c>
      <c r="C115" s="225" t="s">
        <v>53</v>
      </c>
      <c r="D115" s="228" t="s">
        <v>593</v>
      </c>
      <c r="E115" s="230">
        <v>600</v>
      </c>
      <c r="F115" s="114">
        <v>3397950</v>
      </c>
    </row>
    <row r="116" spans="1:6" ht="63.75">
      <c r="A116" s="71" t="s">
        <v>127</v>
      </c>
      <c r="B116" s="225" t="s">
        <v>6</v>
      </c>
      <c r="C116" s="225" t="s">
        <v>53</v>
      </c>
      <c r="D116" s="228" t="s">
        <v>600</v>
      </c>
      <c r="E116" s="230">
        <v>200</v>
      </c>
      <c r="F116" s="114"/>
    </row>
    <row r="117" spans="1:6" ht="38.25">
      <c r="A117" s="4" t="s">
        <v>796</v>
      </c>
      <c r="B117" s="225" t="s">
        <v>6</v>
      </c>
      <c r="C117" s="225" t="s">
        <v>53</v>
      </c>
      <c r="D117" s="224" t="s">
        <v>797</v>
      </c>
      <c r="E117" s="224">
        <v>200</v>
      </c>
      <c r="F117" s="226">
        <v>904860.8</v>
      </c>
    </row>
    <row r="118" spans="1:6" ht="51">
      <c r="A118" s="4" t="s">
        <v>798</v>
      </c>
      <c r="B118" s="225" t="s">
        <v>6</v>
      </c>
      <c r="C118" s="225" t="s">
        <v>53</v>
      </c>
      <c r="D118" s="224" t="s">
        <v>797</v>
      </c>
      <c r="E118" s="224">
        <v>600</v>
      </c>
      <c r="F118" s="226">
        <v>3040470.96</v>
      </c>
    </row>
    <row r="119" spans="1:6" ht="76.5">
      <c r="A119" s="4" t="s">
        <v>426</v>
      </c>
      <c r="B119" s="225" t="s">
        <v>6</v>
      </c>
      <c r="C119" s="225" t="s">
        <v>53</v>
      </c>
      <c r="D119" s="224">
        <v>2120180090</v>
      </c>
      <c r="E119" s="224">
        <v>600</v>
      </c>
      <c r="F119" s="226">
        <v>80914</v>
      </c>
    </row>
    <row r="120" spans="1:6" ht="66" customHeight="1">
      <c r="A120" s="30" t="s">
        <v>81</v>
      </c>
      <c r="B120" s="225" t="s">
        <v>6</v>
      </c>
      <c r="C120" s="225" t="s">
        <v>53</v>
      </c>
      <c r="D120" s="228" t="s">
        <v>615</v>
      </c>
      <c r="E120" s="230">
        <v>100</v>
      </c>
      <c r="F120" s="114">
        <v>908000</v>
      </c>
    </row>
    <row r="121" spans="1:6" ht="43.5" customHeight="1">
      <c r="A121" s="80" t="s">
        <v>132</v>
      </c>
      <c r="B121" s="155" t="s">
        <v>6</v>
      </c>
      <c r="C121" s="155" t="s">
        <v>53</v>
      </c>
      <c r="D121" s="160" t="s">
        <v>615</v>
      </c>
      <c r="E121" s="163">
        <v>200</v>
      </c>
      <c r="F121" s="114">
        <v>11462600</v>
      </c>
    </row>
    <row r="122" spans="1:6" ht="40.5" customHeight="1">
      <c r="A122" s="80" t="s">
        <v>82</v>
      </c>
      <c r="B122" s="155" t="s">
        <v>6</v>
      </c>
      <c r="C122" s="155" t="s">
        <v>53</v>
      </c>
      <c r="D122" s="160" t="s">
        <v>615</v>
      </c>
      <c r="E122" s="163">
        <v>600</v>
      </c>
      <c r="F122" s="114">
        <v>17898023.350000001</v>
      </c>
    </row>
    <row r="123" spans="1:6" ht="27" customHeight="1">
      <c r="A123" s="80" t="s">
        <v>83</v>
      </c>
      <c r="B123" s="155" t="s">
        <v>6</v>
      </c>
      <c r="C123" s="155" t="s">
        <v>53</v>
      </c>
      <c r="D123" s="160" t="s">
        <v>615</v>
      </c>
      <c r="E123" s="163">
        <v>800</v>
      </c>
      <c r="F123" s="114">
        <v>636604.57999999996</v>
      </c>
    </row>
    <row r="124" spans="1:6" ht="27.75" customHeight="1">
      <c r="A124" s="30" t="s">
        <v>130</v>
      </c>
      <c r="B124" s="155" t="s">
        <v>6</v>
      </c>
      <c r="C124" s="155" t="s">
        <v>53</v>
      </c>
      <c r="D124" s="161" t="s">
        <v>617</v>
      </c>
      <c r="E124" s="163">
        <v>200</v>
      </c>
      <c r="F124" s="114">
        <v>582384.6</v>
      </c>
    </row>
    <row r="125" spans="1:6" ht="27.75" customHeight="1">
      <c r="A125" s="30" t="s">
        <v>131</v>
      </c>
      <c r="B125" s="155" t="s">
        <v>6</v>
      </c>
      <c r="C125" s="155" t="s">
        <v>53</v>
      </c>
      <c r="D125" s="161" t="s">
        <v>618</v>
      </c>
      <c r="E125" s="163">
        <v>200</v>
      </c>
      <c r="F125" s="114">
        <v>812012.34</v>
      </c>
    </row>
    <row r="126" spans="1:6" ht="63.75">
      <c r="A126" s="79" t="s">
        <v>876</v>
      </c>
      <c r="B126" s="186" t="s">
        <v>6</v>
      </c>
      <c r="C126" s="186" t="s">
        <v>53</v>
      </c>
      <c r="D126" s="189" t="s">
        <v>621</v>
      </c>
      <c r="E126" s="190">
        <v>100</v>
      </c>
      <c r="F126" s="114">
        <v>1249920</v>
      </c>
    </row>
    <row r="127" spans="1:6" ht="42.75" customHeight="1">
      <c r="A127" s="150" t="s">
        <v>877</v>
      </c>
      <c r="B127" s="155" t="s">
        <v>6</v>
      </c>
      <c r="C127" s="155" t="s">
        <v>53</v>
      </c>
      <c r="D127" s="147" t="s">
        <v>621</v>
      </c>
      <c r="E127" s="163">
        <v>600</v>
      </c>
      <c r="F127" s="114">
        <v>2890440</v>
      </c>
    </row>
    <row r="128" spans="1:6" ht="51">
      <c r="A128" s="79" t="s">
        <v>417</v>
      </c>
      <c r="B128" s="260" t="s">
        <v>6</v>
      </c>
      <c r="C128" s="260" t="s">
        <v>53</v>
      </c>
      <c r="D128" s="262" t="s">
        <v>619</v>
      </c>
      <c r="E128" s="263">
        <v>100</v>
      </c>
      <c r="F128" s="114">
        <v>160771.29999999999</v>
      </c>
    </row>
    <row r="129" spans="1:6" ht="51">
      <c r="A129" s="79" t="s">
        <v>418</v>
      </c>
      <c r="B129" s="260" t="s">
        <v>6</v>
      </c>
      <c r="C129" s="260" t="s">
        <v>53</v>
      </c>
      <c r="D129" s="262" t="s">
        <v>620</v>
      </c>
      <c r="E129" s="263">
        <v>100</v>
      </c>
      <c r="F129" s="114">
        <v>1748763</v>
      </c>
    </row>
    <row r="130" spans="1:6" ht="65.25" customHeight="1">
      <c r="A130" s="92" t="s">
        <v>824</v>
      </c>
      <c r="B130" s="260" t="s">
        <v>6</v>
      </c>
      <c r="C130" s="260" t="s">
        <v>53</v>
      </c>
      <c r="D130" s="262" t="s">
        <v>825</v>
      </c>
      <c r="E130" s="263">
        <v>100</v>
      </c>
      <c r="F130" s="114">
        <v>16936248.25</v>
      </c>
    </row>
    <row r="131" spans="1:6" ht="65.25" customHeight="1">
      <c r="A131" s="30" t="s">
        <v>826</v>
      </c>
      <c r="B131" s="260" t="s">
        <v>6</v>
      </c>
      <c r="C131" s="260" t="s">
        <v>53</v>
      </c>
      <c r="D131" s="262" t="s">
        <v>825</v>
      </c>
      <c r="E131" s="263">
        <v>200</v>
      </c>
      <c r="F131" s="114">
        <v>204337</v>
      </c>
    </row>
    <row r="132" spans="1:6" ht="65.25" customHeight="1">
      <c r="A132" s="80" t="s">
        <v>827</v>
      </c>
      <c r="B132" s="260" t="s">
        <v>6</v>
      </c>
      <c r="C132" s="260" t="s">
        <v>53</v>
      </c>
      <c r="D132" s="262" t="s">
        <v>825</v>
      </c>
      <c r="E132" s="263">
        <v>600</v>
      </c>
      <c r="F132" s="114">
        <v>48202860</v>
      </c>
    </row>
    <row r="133" spans="1:6" ht="54.75" customHeight="1">
      <c r="A133" s="30" t="s">
        <v>94</v>
      </c>
      <c r="B133" s="161" t="s">
        <v>6</v>
      </c>
      <c r="C133" s="155" t="s">
        <v>184</v>
      </c>
      <c r="D133" s="161" t="s">
        <v>628</v>
      </c>
      <c r="E133" s="163">
        <v>100</v>
      </c>
      <c r="F133" s="114">
        <v>3119285.8</v>
      </c>
    </row>
    <row r="134" spans="1:6" ht="30" customHeight="1">
      <c r="A134" s="30" t="s">
        <v>629</v>
      </c>
      <c r="B134" s="161" t="s">
        <v>6</v>
      </c>
      <c r="C134" s="155" t="s">
        <v>184</v>
      </c>
      <c r="D134" s="161" t="s">
        <v>628</v>
      </c>
      <c r="E134" s="163">
        <v>200</v>
      </c>
      <c r="F134" s="114">
        <v>1165900</v>
      </c>
    </row>
    <row r="135" spans="1:6" ht="28.5" customHeight="1">
      <c r="A135" s="30" t="s">
        <v>95</v>
      </c>
      <c r="B135" s="161" t="s">
        <v>6</v>
      </c>
      <c r="C135" s="155" t="s">
        <v>184</v>
      </c>
      <c r="D135" s="161" t="s">
        <v>628</v>
      </c>
      <c r="E135" s="163">
        <v>800</v>
      </c>
      <c r="F135" s="114">
        <v>75602.41</v>
      </c>
    </row>
    <row r="136" spans="1:6" ht="28.5" customHeight="1">
      <c r="A136" s="30" t="s">
        <v>828</v>
      </c>
      <c r="B136" s="262" t="s">
        <v>6</v>
      </c>
      <c r="C136" s="260" t="s">
        <v>184</v>
      </c>
      <c r="D136" s="262" t="s">
        <v>829</v>
      </c>
      <c r="E136" s="263">
        <v>100</v>
      </c>
      <c r="F136" s="114">
        <v>3447.92</v>
      </c>
    </row>
    <row r="137" spans="1:6" ht="28.5" customHeight="1">
      <c r="A137" s="79" t="s">
        <v>830</v>
      </c>
      <c r="B137" s="262" t="s">
        <v>6</v>
      </c>
      <c r="C137" s="260" t="s">
        <v>184</v>
      </c>
      <c r="D137" s="262" t="s">
        <v>831</v>
      </c>
      <c r="E137" s="263">
        <v>100</v>
      </c>
      <c r="F137" s="114">
        <v>366.28</v>
      </c>
    </row>
    <row r="138" spans="1:6" ht="28.5" customHeight="1">
      <c r="A138" s="30" t="s">
        <v>832</v>
      </c>
      <c r="B138" s="262" t="s">
        <v>6</v>
      </c>
      <c r="C138" s="260" t="s">
        <v>184</v>
      </c>
      <c r="D138" s="262" t="s">
        <v>833</v>
      </c>
      <c r="E138" s="263">
        <v>100</v>
      </c>
      <c r="F138" s="114">
        <v>135261.28</v>
      </c>
    </row>
    <row r="139" spans="1:6" ht="28.5" customHeight="1">
      <c r="A139" s="30" t="s">
        <v>834</v>
      </c>
      <c r="B139" s="262" t="s">
        <v>6</v>
      </c>
      <c r="C139" s="260" t="s">
        <v>184</v>
      </c>
      <c r="D139" s="262" t="s">
        <v>835</v>
      </c>
      <c r="E139" s="263">
        <v>100</v>
      </c>
      <c r="F139" s="114">
        <v>341344.5</v>
      </c>
    </row>
    <row r="140" spans="1:6" ht="28.5" customHeight="1">
      <c r="A140" s="79" t="s">
        <v>417</v>
      </c>
      <c r="B140" s="262" t="s">
        <v>6</v>
      </c>
      <c r="C140" s="260" t="s">
        <v>184</v>
      </c>
      <c r="D140" s="262" t="s">
        <v>836</v>
      </c>
      <c r="E140" s="263">
        <v>100</v>
      </c>
      <c r="F140" s="114">
        <v>265810</v>
      </c>
    </row>
    <row r="141" spans="1:6" ht="28.5" customHeight="1">
      <c r="A141" s="79" t="s">
        <v>418</v>
      </c>
      <c r="B141" s="262" t="s">
        <v>6</v>
      </c>
      <c r="C141" s="260" t="s">
        <v>184</v>
      </c>
      <c r="D141" s="262" t="s">
        <v>837</v>
      </c>
      <c r="E141" s="263">
        <v>100</v>
      </c>
      <c r="F141" s="114">
        <v>617820</v>
      </c>
    </row>
    <row r="142" spans="1:6" ht="51">
      <c r="A142" s="30" t="s">
        <v>632</v>
      </c>
      <c r="B142" s="155" t="s">
        <v>6</v>
      </c>
      <c r="C142" s="155" t="s">
        <v>54</v>
      </c>
      <c r="D142" s="161" t="s">
        <v>633</v>
      </c>
      <c r="E142" s="163">
        <v>600</v>
      </c>
      <c r="F142" s="114">
        <v>26040</v>
      </c>
    </row>
    <row r="143" spans="1:6" ht="39">
      <c r="A143" s="81" t="s">
        <v>147</v>
      </c>
      <c r="B143" s="155" t="s">
        <v>6</v>
      </c>
      <c r="C143" s="155" t="s">
        <v>54</v>
      </c>
      <c r="D143" s="161" t="s">
        <v>634</v>
      </c>
      <c r="E143" s="163">
        <v>200</v>
      </c>
      <c r="F143" s="114">
        <v>217875</v>
      </c>
    </row>
    <row r="144" spans="1:6" ht="39">
      <c r="A144" s="81" t="s">
        <v>148</v>
      </c>
      <c r="B144" s="155" t="s">
        <v>6</v>
      </c>
      <c r="C144" s="155" t="s">
        <v>54</v>
      </c>
      <c r="D144" s="161" t="s">
        <v>634</v>
      </c>
      <c r="E144" s="163">
        <v>600</v>
      </c>
      <c r="F144" s="114">
        <v>500535</v>
      </c>
    </row>
    <row r="145" spans="1:6" ht="27" customHeight="1">
      <c r="A145" s="166" t="s">
        <v>292</v>
      </c>
      <c r="B145" s="155" t="s">
        <v>6</v>
      </c>
      <c r="C145" s="155" t="s">
        <v>54</v>
      </c>
      <c r="D145" s="167" t="s">
        <v>666</v>
      </c>
      <c r="E145" s="168">
        <v>200</v>
      </c>
      <c r="F145" s="137">
        <v>20000</v>
      </c>
    </row>
    <row r="146" spans="1:6" ht="29.25" customHeight="1">
      <c r="A146" s="169" t="s">
        <v>703</v>
      </c>
      <c r="B146" s="155" t="s">
        <v>6</v>
      </c>
      <c r="C146" s="155" t="s">
        <v>54</v>
      </c>
      <c r="D146" s="170" t="s">
        <v>667</v>
      </c>
      <c r="E146" s="168">
        <v>200</v>
      </c>
      <c r="F146" s="137">
        <v>130000</v>
      </c>
    </row>
    <row r="147" spans="1:6" ht="42" customHeight="1">
      <c r="A147" s="30" t="s">
        <v>128</v>
      </c>
      <c r="B147" s="225" t="s">
        <v>6</v>
      </c>
      <c r="C147" s="225" t="s">
        <v>55</v>
      </c>
      <c r="D147" s="228" t="s">
        <v>606</v>
      </c>
      <c r="E147" s="230">
        <v>200</v>
      </c>
      <c r="F147" s="114">
        <v>466400</v>
      </c>
    </row>
    <row r="148" spans="1:6" ht="42" customHeight="1">
      <c r="A148" s="30" t="s">
        <v>119</v>
      </c>
      <c r="B148" s="155" t="s">
        <v>6</v>
      </c>
      <c r="C148" s="155" t="s">
        <v>55</v>
      </c>
      <c r="D148" s="161" t="s">
        <v>606</v>
      </c>
      <c r="E148" s="163">
        <v>600</v>
      </c>
      <c r="F148" s="114">
        <v>40000</v>
      </c>
    </row>
    <row r="149" spans="1:6" ht="51">
      <c r="A149" s="30" t="s">
        <v>84</v>
      </c>
      <c r="B149" s="155" t="s">
        <v>6</v>
      </c>
      <c r="C149" s="155" t="s">
        <v>55</v>
      </c>
      <c r="D149" s="161" t="s">
        <v>616</v>
      </c>
      <c r="E149" s="163">
        <v>100</v>
      </c>
      <c r="F149" s="114">
        <v>6819300</v>
      </c>
    </row>
    <row r="150" spans="1:6" ht="25.5">
      <c r="A150" s="80" t="s">
        <v>133</v>
      </c>
      <c r="B150" s="155" t="s">
        <v>6</v>
      </c>
      <c r="C150" s="155" t="s">
        <v>55</v>
      </c>
      <c r="D150" s="161" t="s">
        <v>616</v>
      </c>
      <c r="E150" s="163">
        <v>200</v>
      </c>
      <c r="F150" s="114">
        <v>1531600</v>
      </c>
    </row>
    <row r="151" spans="1:6" ht="23.25" customHeight="1">
      <c r="A151" s="80" t="s">
        <v>85</v>
      </c>
      <c r="B151" s="155" t="s">
        <v>6</v>
      </c>
      <c r="C151" s="155" t="s">
        <v>55</v>
      </c>
      <c r="D151" s="161" t="s">
        <v>616</v>
      </c>
      <c r="E151" s="163">
        <v>800</v>
      </c>
      <c r="F151" s="114">
        <v>5800</v>
      </c>
    </row>
    <row r="152" spans="1:6" ht="79.5" customHeight="1">
      <c r="A152" s="30" t="s">
        <v>659</v>
      </c>
      <c r="B152" s="155" t="s">
        <v>6</v>
      </c>
      <c r="C152" s="155" t="s">
        <v>55</v>
      </c>
      <c r="D152" s="158" t="s">
        <v>704</v>
      </c>
      <c r="E152" s="163">
        <v>100</v>
      </c>
      <c r="F152" s="114">
        <v>57000</v>
      </c>
    </row>
    <row r="153" spans="1:6" ht="53.25" customHeight="1">
      <c r="A153" s="30" t="s">
        <v>660</v>
      </c>
      <c r="B153" s="155" t="s">
        <v>6</v>
      </c>
      <c r="C153" s="155" t="s">
        <v>55</v>
      </c>
      <c r="D153" s="161" t="s">
        <v>705</v>
      </c>
      <c r="E153" s="163">
        <v>100</v>
      </c>
      <c r="F153" s="114">
        <v>108000</v>
      </c>
    </row>
    <row r="154" spans="1:6" ht="40.5" customHeight="1">
      <c r="A154" s="30" t="s">
        <v>661</v>
      </c>
      <c r="B154" s="155" t="s">
        <v>6</v>
      </c>
      <c r="C154" s="155" t="s">
        <v>55</v>
      </c>
      <c r="D154" s="161" t="s">
        <v>706</v>
      </c>
      <c r="E154" s="163">
        <v>100</v>
      </c>
      <c r="F154" s="114">
        <v>105000</v>
      </c>
    </row>
    <row r="155" spans="1:6" ht="40.5" customHeight="1">
      <c r="A155" s="4" t="s">
        <v>360</v>
      </c>
      <c r="B155" s="225" t="s">
        <v>6</v>
      </c>
      <c r="C155" s="225" t="s">
        <v>55</v>
      </c>
      <c r="D155" s="224">
        <v>2190100430</v>
      </c>
      <c r="E155" s="224">
        <v>200</v>
      </c>
      <c r="F155" s="226">
        <v>60000</v>
      </c>
    </row>
    <row r="156" spans="1:6" ht="51.75" customHeight="1">
      <c r="A156" s="4" t="s">
        <v>819</v>
      </c>
      <c r="B156" s="225" t="s">
        <v>6</v>
      </c>
      <c r="C156" s="225" t="s">
        <v>55</v>
      </c>
      <c r="D156" s="224">
        <v>2190100440</v>
      </c>
      <c r="E156" s="224">
        <v>200</v>
      </c>
      <c r="F156" s="226">
        <v>20000</v>
      </c>
    </row>
    <row r="157" spans="1:6" ht="40.5" customHeight="1">
      <c r="A157" s="249" t="s">
        <v>692</v>
      </c>
      <c r="B157" s="225" t="s">
        <v>6</v>
      </c>
      <c r="C157" s="225" t="s">
        <v>55</v>
      </c>
      <c r="D157" s="224">
        <v>3330100850</v>
      </c>
      <c r="E157" s="224">
        <v>200</v>
      </c>
      <c r="F157" s="226">
        <v>160000</v>
      </c>
    </row>
    <row r="158" spans="1:6" ht="39">
      <c r="A158" s="249" t="s">
        <v>820</v>
      </c>
      <c r="B158" s="225" t="s">
        <v>6</v>
      </c>
      <c r="C158" s="225" t="s">
        <v>55</v>
      </c>
      <c r="D158" s="224">
        <v>3330100850</v>
      </c>
      <c r="E158" s="224">
        <v>600</v>
      </c>
      <c r="F158" s="226">
        <v>70000</v>
      </c>
    </row>
    <row r="159" spans="1:6" ht="52.5" customHeight="1">
      <c r="A159" s="166" t="s">
        <v>188</v>
      </c>
      <c r="B159" s="225" t="s">
        <v>6</v>
      </c>
      <c r="C159" s="225" t="s">
        <v>55</v>
      </c>
      <c r="D159" s="171">
        <v>4190000370</v>
      </c>
      <c r="E159" s="168">
        <v>100</v>
      </c>
      <c r="F159" s="137">
        <v>1521086</v>
      </c>
    </row>
    <row r="160" spans="1:6" ht="38.25">
      <c r="A160" s="166" t="s">
        <v>189</v>
      </c>
      <c r="B160" s="155" t="s">
        <v>6</v>
      </c>
      <c r="C160" s="155" t="s">
        <v>55</v>
      </c>
      <c r="D160" s="171">
        <v>4190000370</v>
      </c>
      <c r="E160" s="168">
        <v>200</v>
      </c>
      <c r="F160" s="137">
        <v>73409</v>
      </c>
    </row>
    <row r="161" spans="1:6" ht="64.5">
      <c r="A161" s="73" t="s">
        <v>821</v>
      </c>
      <c r="B161" s="155" t="s">
        <v>6</v>
      </c>
      <c r="C161" s="163">
        <v>1004</v>
      </c>
      <c r="D161" s="161" t="s">
        <v>603</v>
      </c>
      <c r="E161" s="163">
        <v>300</v>
      </c>
      <c r="F161" s="114">
        <v>695685.37</v>
      </c>
    </row>
    <row r="162" spans="1:6" ht="54.75" customHeight="1">
      <c r="A162" s="166" t="s">
        <v>427</v>
      </c>
      <c r="B162" s="155" t="s">
        <v>6</v>
      </c>
      <c r="C162" s="163">
        <v>1102</v>
      </c>
      <c r="D162" s="167" t="s">
        <v>708</v>
      </c>
      <c r="E162" s="168">
        <v>100</v>
      </c>
      <c r="F162" s="137">
        <v>200000</v>
      </c>
    </row>
    <row r="163" spans="1:6" ht="27" customHeight="1">
      <c r="A163" s="191" t="s">
        <v>123</v>
      </c>
      <c r="B163" s="156" t="s">
        <v>122</v>
      </c>
      <c r="C163" s="152"/>
      <c r="D163" s="156"/>
      <c r="E163" s="44"/>
      <c r="F163" s="235">
        <f>F164+F165+F166+F167+F168+F169+F170+F171+F172</f>
        <v>5140310.4000000004</v>
      </c>
    </row>
    <row r="164" spans="1:6" ht="30.75" customHeight="1">
      <c r="A164" s="169" t="s">
        <v>658</v>
      </c>
      <c r="B164" s="155" t="s">
        <v>122</v>
      </c>
      <c r="C164" s="155" t="s">
        <v>45</v>
      </c>
      <c r="D164" s="171">
        <v>2240100230</v>
      </c>
      <c r="E164" s="168">
        <v>200</v>
      </c>
      <c r="F164" s="137">
        <v>250000</v>
      </c>
    </row>
    <row r="165" spans="1:6" ht="38.25">
      <c r="A165" s="30" t="s">
        <v>143</v>
      </c>
      <c r="B165" s="260" t="s">
        <v>122</v>
      </c>
      <c r="C165" s="260" t="s">
        <v>45</v>
      </c>
      <c r="D165" s="29">
        <v>4290020140</v>
      </c>
      <c r="E165" s="263">
        <v>200</v>
      </c>
      <c r="F165" s="114">
        <v>206500</v>
      </c>
    </row>
    <row r="166" spans="1:6" ht="39">
      <c r="A166" s="196" t="s">
        <v>502</v>
      </c>
      <c r="B166" s="155" t="s">
        <v>122</v>
      </c>
      <c r="C166" s="155" t="s">
        <v>45</v>
      </c>
      <c r="D166" s="170" t="s">
        <v>713</v>
      </c>
      <c r="E166" s="168">
        <v>200</v>
      </c>
      <c r="F166" s="137">
        <v>80000</v>
      </c>
    </row>
    <row r="167" spans="1:6" ht="38.25">
      <c r="A167" s="166" t="s">
        <v>585</v>
      </c>
      <c r="B167" s="155" t="s">
        <v>122</v>
      </c>
      <c r="C167" s="155" t="s">
        <v>54</v>
      </c>
      <c r="D167" s="167" t="s">
        <v>712</v>
      </c>
      <c r="E167" s="168">
        <v>200</v>
      </c>
      <c r="F167" s="137">
        <v>190000</v>
      </c>
    </row>
    <row r="168" spans="1:6" ht="51">
      <c r="A168" s="166" t="s">
        <v>121</v>
      </c>
      <c r="B168" s="155" t="s">
        <v>122</v>
      </c>
      <c r="C168" s="155" t="s">
        <v>124</v>
      </c>
      <c r="D168" s="170" t="s">
        <v>116</v>
      </c>
      <c r="E168" s="178" t="s">
        <v>7</v>
      </c>
      <c r="F168" s="137">
        <v>1797872</v>
      </c>
    </row>
    <row r="169" spans="1:6" ht="30" customHeight="1">
      <c r="A169" s="166" t="s">
        <v>141</v>
      </c>
      <c r="B169" s="155" t="s">
        <v>122</v>
      </c>
      <c r="C169" s="155" t="s">
        <v>124</v>
      </c>
      <c r="D169" s="170" t="s">
        <v>116</v>
      </c>
      <c r="E169" s="178" t="s">
        <v>70</v>
      </c>
      <c r="F169" s="137">
        <v>159438</v>
      </c>
    </row>
    <row r="170" spans="1:6" ht="25.5">
      <c r="A170" s="166" t="s">
        <v>187</v>
      </c>
      <c r="B170" s="155" t="s">
        <v>122</v>
      </c>
      <c r="C170" s="155" t="s">
        <v>124</v>
      </c>
      <c r="D170" s="170" t="s">
        <v>116</v>
      </c>
      <c r="E170" s="178" t="s">
        <v>186</v>
      </c>
      <c r="F170" s="137">
        <v>2000</v>
      </c>
    </row>
    <row r="171" spans="1:6" ht="39">
      <c r="A171" s="169" t="s">
        <v>432</v>
      </c>
      <c r="B171" s="155" t="s">
        <v>122</v>
      </c>
      <c r="C171" s="155" t="s">
        <v>60</v>
      </c>
      <c r="D171" s="173" t="s">
        <v>672</v>
      </c>
      <c r="E171" s="174">
        <v>400</v>
      </c>
      <c r="F171" s="137">
        <v>2124500.4</v>
      </c>
    </row>
    <row r="172" spans="1:6" ht="29.25" customHeight="1">
      <c r="A172" s="166" t="s">
        <v>663</v>
      </c>
      <c r="B172" s="155" t="s">
        <v>122</v>
      </c>
      <c r="C172" s="155" t="s">
        <v>367</v>
      </c>
      <c r="D172" s="167" t="s">
        <v>475</v>
      </c>
      <c r="E172" s="168">
        <v>200</v>
      </c>
      <c r="F172" s="137">
        <v>330000</v>
      </c>
    </row>
    <row r="173" spans="1:6" ht="18" customHeight="1">
      <c r="A173" s="5" t="s">
        <v>16</v>
      </c>
      <c r="B173" s="16"/>
      <c r="C173" s="16"/>
      <c r="D173" s="16"/>
      <c r="E173" s="16"/>
      <c r="F173" s="165">
        <f>F14+F67+F64+F101+F163</f>
        <v>233350926.88000003</v>
      </c>
    </row>
    <row r="174" spans="1:6" ht="12.75" customHeight="1">
      <c r="A174" s="1"/>
    </row>
    <row r="175" spans="1:6" ht="12.75" customHeight="1">
      <c r="A175" s="1"/>
    </row>
  </sheetData>
  <mergeCells count="14">
    <mergeCell ref="D1:F1"/>
    <mergeCell ref="D2:F2"/>
    <mergeCell ref="D3:F3"/>
    <mergeCell ref="D4:F4"/>
    <mergeCell ref="C5:F5"/>
    <mergeCell ref="E10:F10"/>
    <mergeCell ref="F11:F13"/>
    <mergeCell ref="A7:F7"/>
    <mergeCell ref="A8:F8"/>
    <mergeCell ref="A11:A13"/>
    <mergeCell ref="B11:B13"/>
    <mergeCell ref="C11:C13"/>
    <mergeCell ref="D11:D13"/>
    <mergeCell ref="E11:E13"/>
  </mergeCells>
  <pageMargins left="0.9055118110236221" right="0.31496062992125984" top="0.35433070866141736" bottom="0.35433070866141736" header="0" footer="0"/>
  <pageSetup paperSize="9" scale="79" orientation="portrait" r:id="rId1"/>
  <rowBreaks count="6" manualBreakCount="6">
    <brk id="32" max="5" man="1"/>
    <brk id="58" max="5" man="1"/>
    <brk id="84" max="5" man="1"/>
    <brk id="105" max="5" man="1"/>
    <brk id="126" max="5" man="1"/>
    <brk id="15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'Приложение 5'!Область_печати</vt:lpstr>
      <vt:lpstr>'Приложение 9'!Область_печати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2021-11-12T06:28:18Z</cp:lastPrinted>
  <dcterms:created xsi:type="dcterms:W3CDTF">2014-09-25T13:17:34Z</dcterms:created>
  <dcterms:modified xsi:type="dcterms:W3CDTF">2021-11-12T12:44:54Z</dcterms:modified>
</cp:coreProperties>
</file>